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firstSheet="4"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calcOnSave="0"/>
</workbook>
</file>

<file path=xl/calcChain.xml><?xml version="1.0" encoding="utf-8"?>
<calcChain xmlns="http://schemas.openxmlformats.org/spreadsheetml/2006/main">
  <c r="B27" i="22" l="1"/>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F24" i="15" l="1"/>
  <c r="C25" i="6" l="1"/>
  <c r="E54" i="15" l="1"/>
  <c r="F54" i="15"/>
  <c r="G54" i="15"/>
  <c r="H54" i="15"/>
  <c r="I54" i="15"/>
  <c r="J54" i="15"/>
  <c r="K54" i="15"/>
  <c r="L54" i="15"/>
  <c r="M54" i="15"/>
  <c r="N54" i="15"/>
  <c r="O54" i="15"/>
  <c r="P54" i="15"/>
  <c r="Q54" i="15"/>
  <c r="R54" i="15"/>
  <c r="V54" i="15"/>
  <c r="W54" i="15"/>
  <c r="X54" i="15"/>
  <c r="Y54" i="15"/>
  <c r="Z54" i="15"/>
  <c r="E45" i="15"/>
  <c r="F45" i="15"/>
  <c r="G45" i="15"/>
  <c r="H45" i="15"/>
  <c r="I45" i="15"/>
  <c r="J45" i="15"/>
  <c r="K45" i="15"/>
  <c r="L45" i="15"/>
  <c r="M45" i="15"/>
  <c r="N45" i="15"/>
  <c r="O45" i="15"/>
  <c r="P45" i="15"/>
  <c r="Q45" i="15"/>
  <c r="R45" i="15"/>
  <c r="S45" i="15"/>
  <c r="S54" i="15" s="1"/>
  <c r="T45" i="15"/>
  <c r="T54" i="15" s="1"/>
  <c r="U45" i="15"/>
  <c r="U54" i="15" s="1"/>
  <c r="V45" i="15"/>
  <c r="W45" i="15"/>
  <c r="X45" i="15"/>
  <c r="Y45" i="15"/>
  <c r="Z45" i="15"/>
  <c r="G52" i="15" l="1"/>
  <c r="H52" i="15"/>
  <c r="I52" i="15"/>
  <c r="J52" i="15"/>
  <c r="K52" i="15"/>
  <c r="L52" i="15"/>
  <c r="M52" i="15"/>
  <c r="N52" i="15"/>
  <c r="P52" i="15"/>
  <c r="R52" i="15"/>
  <c r="W52" i="15"/>
  <c r="X52" i="15"/>
  <c r="Y52" i="15"/>
  <c r="Z52" i="15"/>
  <c r="G30" i="15"/>
  <c r="H30" i="15"/>
  <c r="I30" i="15"/>
  <c r="J30" i="15"/>
  <c r="K30" i="15"/>
  <c r="L30" i="15"/>
  <c r="M30" i="15"/>
  <c r="N30" i="15"/>
  <c r="O30" i="15"/>
  <c r="O52" i="15" s="1"/>
  <c r="P30" i="15"/>
  <c r="Q30" i="15"/>
  <c r="Q52" i="15" s="1"/>
  <c r="R30" i="15"/>
  <c r="S30" i="15"/>
  <c r="S52" i="15" s="1"/>
  <c r="T30" i="15"/>
  <c r="T52" i="15" s="1"/>
  <c r="U30" i="15"/>
  <c r="U52" i="15" s="1"/>
  <c r="V30" i="15"/>
  <c r="V52" i="15" s="1"/>
  <c r="W30" i="15"/>
  <c r="X30" i="15"/>
  <c r="Y30" i="15"/>
  <c r="Z30" i="15"/>
  <c r="G27" i="15"/>
  <c r="H27" i="15"/>
  <c r="I27" i="15"/>
  <c r="J27" i="15"/>
  <c r="K27" i="15"/>
  <c r="L27" i="15"/>
  <c r="M27" i="15"/>
  <c r="N27" i="15"/>
  <c r="O27" i="15"/>
  <c r="P27" i="15"/>
  <c r="Q27" i="15"/>
  <c r="R27" i="15"/>
  <c r="S27" i="15"/>
  <c r="T27" i="15"/>
  <c r="U27" i="15"/>
  <c r="V27" i="15"/>
  <c r="W27" i="15"/>
  <c r="X27" i="15"/>
  <c r="Y27" i="15"/>
  <c r="Z27" i="15"/>
  <c r="E15" i="23" l="1"/>
  <c r="E12" i="23"/>
  <c r="E9" i="23"/>
  <c r="A5" i="23"/>
  <c r="A15" i="24"/>
  <c r="A12" i="24"/>
  <c r="A9" i="24"/>
  <c r="A5" i="24"/>
  <c r="D25" i="15"/>
  <c r="C26" i="15"/>
  <c r="C28" i="15"/>
  <c r="D29" i="15"/>
  <c r="C32" i="15"/>
  <c r="C34" i="15"/>
  <c r="D35" i="15"/>
  <c r="C36" i="15"/>
  <c r="C38" i="15"/>
  <c r="D38" i="15"/>
  <c r="D39" i="15"/>
  <c r="C40" i="15"/>
  <c r="D40" i="15"/>
  <c r="D41" i="15"/>
  <c r="C42" i="15"/>
  <c r="D42" i="15"/>
  <c r="D43" i="15"/>
  <c r="C44" i="15"/>
  <c r="D44" i="15"/>
  <c r="AA25" i="15"/>
  <c r="C25" i="15" s="1"/>
  <c r="AB25" i="15"/>
  <c r="AA26" i="15"/>
  <c r="AB26" i="15"/>
  <c r="D26" i="15" s="1"/>
  <c r="AA28" i="15"/>
  <c r="AB28" i="15"/>
  <c r="D28" i="15" s="1"/>
  <c r="AA29" i="15"/>
  <c r="C29" i="15" s="1"/>
  <c r="AB29" i="15"/>
  <c r="AA31" i="15"/>
  <c r="C31" i="15" s="1"/>
  <c r="AB31" i="15"/>
  <c r="D31" i="15" s="1"/>
  <c r="AA32" i="15"/>
  <c r="AB32" i="15"/>
  <c r="D32" i="15" s="1"/>
  <c r="AA33" i="15"/>
  <c r="C33" i="15" s="1"/>
  <c r="AB33" i="15"/>
  <c r="D33" i="15" s="1"/>
  <c r="AA34" i="15"/>
  <c r="AB34" i="15"/>
  <c r="D34" i="15" s="1"/>
  <c r="AA35" i="15"/>
  <c r="C35" i="15" s="1"/>
  <c r="AB35" i="15"/>
  <c r="AA36" i="15"/>
  <c r="AB36" i="15"/>
  <c r="D36" i="15" s="1"/>
  <c r="AA37" i="15"/>
  <c r="AB37" i="15"/>
  <c r="AA38" i="15"/>
  <c r="AB38" i="15"/>
  <c r="AA39" i="15"/>
  <c r="C39" i="15" s="1"/>
  <c r="AB39" i="15"/>
  <c r="AA40" i="15"/>
  <c r="AB40" i="15"/>
  <c r="AA41" i="15"/>
  <c r="C41" i="15" s="1"/>
  <c r="AB41" i="15"/>
  <c r="AA42" i="15"/>
  <c r="AB42" i="15"/>
  <c r="AA43" i="15"/>
  <c r="C43" i="15" s="1"/>
  <c r="AB43" i="15"/>
  <c r="AA44" i="15"/>
  <c r="AB44" i="15"/>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C37" i="15" l="1"/>
  <c r="C45" i="15" s="1"/>
  <c r="C54" i="15" s="1"/>
  <c r="AA45" i="15"/>
  <c r="AA54" i="15" s="1"/>
  <c r="D37" i="15"/>
  <c r="D45" i="15" s="1"/>
  <c r="D54" i="15" s="1"/>
  <c r="AB45" i="15"/>
  <c r="AB54" i="15" s="1"/>
  <c r="D24" i="15"/>
  <c r="AB30" i="15"/>
  <c r="AB52" i="15" s="1"/>
  <c r="AB27" i="15"/>
  <c r="C24" i="15"/>
  <c r="AA30" i="15"/>
  <c r="AA52" i="15" s="1"/>
  <c r="AA27" i="15"/>
  <c r="T27" i="17"/>
  <c r="P27" i="17"/>
  <c r="U27" i="17" s="1"/>
  <c r="J27" i="17"/>
  <c r="G27" i="17"/>
  <c r="F27" i="17"/>
  <c r="I27" i="17" s="1"/>
  <c r="E24" i="15" l="1"/>
  <c r="D30" i="15"/>
  <c r="D52" i="15" s="1"/>
  <c r="D27" i="15"/>
  <c r="C27" i="15"/>
  <c r="C30" i="15"/>
  <c r="C52" i="15" s="1"/>
  <c r="Y27" i="17"/>
  <c r="V27" i="17"/>
  <c r="X27" i="17" s="1"/>
  <c r="O27" i="17"/>
  <c r="E30" i="15" l="1"/>
  <c r="E52" i="15" s="1"/>
  <c r="E27" i="15"/>
  <c r="F27" i="15"/>
  <c r="F30" i="15"/>
  <c r="F52" i="15" s="1"/>
  <c r="Q27" i="17"/>
  <c r="S27" i="17"/>
  <c r="W27" i="17" s="1"/>
  <c r="A15" i="22" l="1"/>
  <c r="B67" i="22" l="1"/>
  <c r="C24" i="6"/>
  <c r="A5" i="16"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<sst xmlns="http://schemas.openxmlformats.org/spreadsheetml/2006/main" count="961" uniqueCount="554">
  <si>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</si>
  <si>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</si>
  <si>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</si>
  <si>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</si>
  <si>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</si>
  <si>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</si>
  <si>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</si>
  <si>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</si>
  <si>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</si>
  <si>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</si>
  <si>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</si>
  <si>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</si>
  <si>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</si>
  <si>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</si>
  <si>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</si>
  <si>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</si>
  <si>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</si>
  <si>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</si>
  <si>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</si>
  <si>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</si>
  <si>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</si>
  <si>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</si>
  <si>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</si>
  <si>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</si>
  <si>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</si>
  <si>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</si>
  <si>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</si>
  <si>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</si>
  <si>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</si>
  <si>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</si>
  <si>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</si>
  <si>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</si>
  <si>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</si>
  <si>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</si>
  <si>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</si>
  <si>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</si>
  <si>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</si>
  <si>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</si>
  <si>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</si>
  <si>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</si>
  <si>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</si>
  <si>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</si>
  <si>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</si>
  <si>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</si>
  <si>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</si>
  <si>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</si>
  <si>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</si>
  <si>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</si>
  <si>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</si>
  <si>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</si>
  <si>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</si>
  <si>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</si>
  <si>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</si>
  <si>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</si>
  <si>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</si>
  <si>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</si>
  <si>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</si>
  <si>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</si>
  <si>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</si>
  <si>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</si>
  <si>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</si>
  <si>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</si>
  <si>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</si>
  <si>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</si>
  <si>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</si>
  <si>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</si>
  <si>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</si>
  <si>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</si>
  <si>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</si>
  <si>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</si>
  <si>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</si>
  <si>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</si>
  <si>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</si>
  <si>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</si>
  <si>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</si>
  <si>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</si>
  <si>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</si>
  <si>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</si>
  <si>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</si>
  <si>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</si>
  <si>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</si>
  <si>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</si>
  <si>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</si>
  <si>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</si>
  <si>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</si>
  <si>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</si>
  <si>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</si>
  <si>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</si>
  <si>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</si>
  <si>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</si>
  <si>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</si>
  <si>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</si>
  <si>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</si>
  <si>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</si>
  <si>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</si>
  <si>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</si>
  <si>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</si>
  <si>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</si>
  <si>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</si>
  <si>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</si>
  <si>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</si>
  <si>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</si>
  <si>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</si>
  <si>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</si>
  <si>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</si>
  <si>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</si>
  <si>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</si>
  <si>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</si>
  <si>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</si>
  <si>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</si>
  <si>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</si>
  <si>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</si>
  <si>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</si>
  <si>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</si>
  <si>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</si>
  <si>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</si>
  <si>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</si>
  <si>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</si>
  <si>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</si>
  <si>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</si>
  <si>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</si>
  <si>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</si>
  <si>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</si>
  <si>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</si>
  <si>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</si>
  <si>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</si>
  <si>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</si>
  <si>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</si>
  <si>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</si>
  <si>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</si>
  <si>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</si>
  <si>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</si>
  <si>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</si>
  <si>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</si>
  <si>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</si>
  <si>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</si>
  <si>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</si>
  <si>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</si>
  <si>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</si>
  <si>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</si>
  <si>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</si>
  <si>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</si>
  <si>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</si>
  <si>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</si>
  <si>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</si>
  <si>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</si>
  <si>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</si>
  <si>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</si>
  <si>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</si>
  <si>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</si>
  <si>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</si>
  <si>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</si>
  <si>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</si>
  <si>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</si>
  <si>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</si>
  <si>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</si>
  <si>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</si>
  <si>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</si>
  <si>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</si>
  <si>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</si>
  <si>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</si>
  <si>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</si>
  <si>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</si>
  <si>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</si>
  <si>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</si>
  <si>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</si>
  <si>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</si>
  <si>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</si>
  <si>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</si>
  <si>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</si>
  <si>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</si>
  <si>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</si>
  <si>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</si>
  <si>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</si>
  <si>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</si>
  <si>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</si>
  <si>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</si>
  <si>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</si>
  <si>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</si>
  <si>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</si>
  <si>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</si>
  <si>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</si>
  <si>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</si>
  <si>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</si>
  <si>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</si>
  <si>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</si>
  <si>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</si>
  <si>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</si>
  <si>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</si>
  <si>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</si>
  <si>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</si>
  <si>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</si>
  <si>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</si>
  <si>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</si>
  <si>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</si>
  <si>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</si>
  <si>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</si>
  <si>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</si>
  <si>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</si>
  <si>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</si>
  <si>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</si>
  <si>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</si>
  <si>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</si>
  <si>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</si>
  <si>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</si>
  <si>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</si>
  <si>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</si>
  <si>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</si>
  <si>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</si>
  <si>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</si>
  <si>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</si>
  <si>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</si>
  <si>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</si>
  <si>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</si>
  <si>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</si>
  <si>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</si>
  <si>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</si>
  <si>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</si>
  <si>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</si>
  <si>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</si>
  <si>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</si>
  <si>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</si>
  <si>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</si>
  <si>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</si>
  <si>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</si>
  <si>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</si>
  <si>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</si>
  <si>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</si>
  <si>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</si>
  <si>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</si>
  <si>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</si>
  <si>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</si>
  <si>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</si>
  <si>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</si>
  <si>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</si>
  <si>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</si>
  <si>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</si>
  <si>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</si>
  <si>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</si>
  <si>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</si>
  <si>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</si>
  <si>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</si>
  <si>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</si>
  <si>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</si>
  <si>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</si>
  <si>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</si>
  <si>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</si>
  <si>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</si>
  <si>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</si>
  <si>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</si>
  <si>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</si>
  <si>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</si>
  <si>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</si>
  <si>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</si>
  <si>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</si>
  <si>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</si>
  <si>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</si>
  <si>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</si>
  <si>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</si>
  <si>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</si>
  <si>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</si>
  <si>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</si>
  <si>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</si>
  <si>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</si>
  <si>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</si>
  <si>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</si>
  <si>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</si>
  <si>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</si>
  <si>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</si>
  <si>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</si>
  <si>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</si>
  <si>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</si>
  <si>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</si>
  <si>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</si>
  <si>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</si>
  <si>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</si>
  <si>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</si>
  <si>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</si>
  <si>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</si>
  <si>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</si>
  <si>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</si>
  <si>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</si>
  <si>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</si>
  <si>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</si>
  <si>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</si>
  <si>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</si>
  <si>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</si>
  <si>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</si>
  <si>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</si>
  <si>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</si>
  <si>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</si>
  <si>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</si>
  <si>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</si>
  <si>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</si>
  <si>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</si>
  <si>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</si>
  <si>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</si>
  <si>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</si>
  <si>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</si>
  <si>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</si>
  <si>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</si>
  <si>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</si>
  <si>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</si>
  <si>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</si>
  <si>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</si>
  <si>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</si>
  <si>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</si>
  <si>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</si>
  <si>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</si>
  <si>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</si>
  <si>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</si>
  <si>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</si>
  <si>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</si>
  <si>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</si>
  <si>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</si>
  <si>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</si>
  <si>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</si>
  <si>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</si>
  <si>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</si>
  <si>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</si>
  <si>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</si>
  <si>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</si>
  <si>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</si>
  <si>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</si>
  <si>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</si>
  <si>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</si>
  <si>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</si>
  <si>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</si>
  <si>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</si>
  <si>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</si>
  <si>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</si>
  <si>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</si>
  <si>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</si>
  <si>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</si>
  <si>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</si>
  <si>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</si>
  <si>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</si>
  <si>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</si>
  <si>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</si>
  <si>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</si>
  <si>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</si>
  <si>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</si>
  <si>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</si>
  <si>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</si>
  <si>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</si>
  <si>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</si>
  <si>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</si>
  <si>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</si>
  <si>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</si>
  <si>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</si>
  <si>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</si>
  <si>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</si>
  <si>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</si>
  <si>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</si>
  <si>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</si>
  <si>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</si>
  <si>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</si>
  <si>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</si>
  <si>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</si>
  <si>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</si>
  <si>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</si>
  <si>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</si>
  <si>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</si>
  <si>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</si>
  <si>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</si>
  <si>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</si>
  <si>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</si>
  <si>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</si>
  <si>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</si>
  <si>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</si>
  <si>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</si>
  <si>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</si>
  <si>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</si>
  <si>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</si>
  <si>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</si>
  <si>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</si>
  <si>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</si>
  <si>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</si>
  <si>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</si>
  <si>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</si>
  <si>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</si>
  <si>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</si>
  <si>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</si>
  <si>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</si>
  <si>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</si>
  <si>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</si>
  <si>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</si>
  <si>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</si>
  <si>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</si>
  <si>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</si>
  <si>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</si>
  <si>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</si>
  <si>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</si>
  <si>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</si>
  <si>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</si>
  <si>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</si>
  <si>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</si>
  <si>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</si>
  <si>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</si>
  <si>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</si>
  <si>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</si>
  <si>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</si>
  <si>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</si>
  <si>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</si>
  <si>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</si>
  <si>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</si>
  <si>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</si>
  <si>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</si>
  <si>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</si>
  <si>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</si>
  <si>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</si>
  <si>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</si>
  <si>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</si>
  <si>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</si>
  <si>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</si>
  <si>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</si>
  <si>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</si>
  <si>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</si>
  <si>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</si>
  <si>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</si>
  <si>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</si>
  <si>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</si>
  <si>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</si>
  <si>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</si>
  <si>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</si>
  <si>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</si>
  <si>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</si>
  <si>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</si>
  <si>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</si>
  <si>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</si>
  <si>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</si>
  <si>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</si>
  <si>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</si>
  <si>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</si>
  <si>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</si>
  <si>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</si>
  <si>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</si>
  <si>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</si>
  <si>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</si>
  <si>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</si>
  <si>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</si>
  <si>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</si>
  <si>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</si>
  <si>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</si>
  <si>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</si>
  <si>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</si>
  <si>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</si>
  <si>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</si>
  <si>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</si>
  <si>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</si>
  <si>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</si>
  <si>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</si>
  <si>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</si>
  <si>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</si>
  <si>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</si>
  <si>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</si>
  <si>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</si>
  <si>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</si>
  <si>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</si>
  <si>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</si>
  <si>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</si>
  <si>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</si>
  <si>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</si>
  <si>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</si>
  <si>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</si>
  <si>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</si>
  <si>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</si>
  <si>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</si>
  <si>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</si>
  <si>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</si>
  <si>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</si>
  <si>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</si>
  <si>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</si>
  <si>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</si>
  <si>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</si>
  <si>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</si>
  <si>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</si>
  <si>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</si>
  <si>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</si>
  <si>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</si>
  <si>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</si>
  <si>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</si>
  <si>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</si>
  <si>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</si>
  <si>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</si>
  <si>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</si>
  <si>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</si>
  <si>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</si>
  <si>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</si>
  <si>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</si>
  <si>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</si>
  <si>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</si>
  <si>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</si>
  <si>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</si>
  <si>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</si>
  <si>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</si>
  <si>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</si>
  <si>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</si>
  <si>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</si>
  <si>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</si>
  <si>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</si>
  <si>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</si>
  <si>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</si>
  <si>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</si>
  <si>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</si>
  <si>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</si>
  <si>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</si>
  <si>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</si>
  <si>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</si>
  <si>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</si>
  <si>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</si>
  <si>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</si>
  <si>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</si>
  <si>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</si>
  <si>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</si>
  <si>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</si>
  <si>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</si>
  <si>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</si>
  <si>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</si>
  <si>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</si>
  <si>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</si>
  <si>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</si>
  <si>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</si>
  <si>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</si>
  <si>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</si>
  <si>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</si>
  <si>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</si>
  <si>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</si>
  <si>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</si>
  <si>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</si>
  <si>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</si>
  <si>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</si>
  <si>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</si>
  <si>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</si>
  <si>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по состоянию на 01.01.2019 года</t>
  </si>
  <si>
    <t>G_172120051</t>
  </si>
  <si>
    <t>ТП-175</t>
  </si>
  <si>
    <r>
      <t xml:space="preserve">Год раскрытия информации: </t>
    </r>
    <r>
      <rPr>
        <b/>
        <u/>
        <sz val="12"/>
        <rFont val="Times New Roman"/>
        <family val="1"/>
        <charset val="204"/>
      </rPr>
      <t xml:space="preserve">2020 </t>
    </r>
    <r>
      <rPr>
        <b/>
        <sz val="12"/>
        <rFont val="Times New Roman"/>
        <family val="1"/>
        <charset val="204"/>
      </rPr>
      <t>год</t>
    </r>
  </si>
  <si>
    <t>Реконструкция ТП-175. Замена трансформатора ТМ 250/10/0,4 на ТМГСУ11 250/10/0,4 (кВА)</t>
  </si>
  <si>
    <t>ТМГСУ11-250/10/0,4 Y/Yн-0</t>
  </si>
  <si>
    <t>0,35 млн. руб с НДС</t>
  </si>
  <si>
    <t>0,31 млн. руб с НДС</t>
  </si>
  <si>
    <t>Завершено</t>
  </si>
  <si>
    <t>Энергетика</t>
  </si>
  <si>
    <t>КТП и ТМГСУ на 2 квартал 2020 года</t>
  </si>
  <si>
    <t>Прайс лист</t>
  </si>
  <si>
    <t>запрос цен</t>
  </si>
  <si>
    <t xml:space="preserve">ООО "Электро-Сити"                         ООО "Энергоучет"                      ООО "220 Вольт"                                                                        </t>
  </si>
  <si>
    <t>2000,00               2030,91667              2108,33333</t>
  </si>
  <si>
    <t xml:space="preserve">ООО "Электро-Сити" </t>
  </si>
  <si>
    <t>https://www.b2b-center.ru/</t>
  </si>
  <si>
    <t>март 2020</t>
  </si>
  <si>
    <t>26.03.2020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</si>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</sst>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4" t="s">
        <v>537</v>
      </c>
      <c r="B5" s="244"/>
      <c r="C5" s="244"/>
      <c r="D5" s="144"/>
      <c r="E5" s="144"/>
      <c r="F5" s="144"/>
      <c r="G5" s="144"/>
      <c r="H5" s="144"/>
      <c r="I5" s="144"/>
      <c r="J5" s="144"/>
    </row>
    <row r="6" spans="1:22" s="10" customFormat="1" ht="18.75" x14ac:dyDescent="0.3">
      <c r="A6" s="15"/>
      <c r="F6" s="14"/>
      <c r="G6" s="14"/>
      <c r="H6" s="13"/>
    </row>
    <row r="7" spans="1:22" s="10" customFormat="1" ht="18.75" x14ac:dyDescent="0.2">
      <c r="A7" s="248" t="s">
        <v>9</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414</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417</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535</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416</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50" t="s">
        <v>538</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415</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397</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527</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532</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1" t="s">
        <v>357</v>
      </c>
      <c r="C24" s="151">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1" t="s">
        <v>75</v>
      </c>
      <c r="C25" s="151" t="s">
        <v>431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1" t="s">
        <v>74</v>
      </c>
      <c r="C26" s="151" t="s">
        <v>433</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1" t="s">
        <v>358</v>
      </c>
      <c r="C27" s="151"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1" t="s">
        <v>359</v>
      </c>
      <c r="C28" s="151"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1" t="s">
        <v>360</v>
      </c>
      <c r="C29" s="151"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1"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1"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1"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1"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539</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434</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540</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541</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19" zoomScale="70" zoomScaleNormal="70" zoomScaleSheetLayoutView="70" workbookViewId="0">
      <selection activeCell="V62" sqref="V62"/>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6"/>
      <c r="B5" s="56"/>
      <c r="C5" s="56"/>
      <c r="D5" s="56"/>
      <c r="E5" s="56"/>
      <c r="F5" s="56"/>
      <c r="K5" s="56"/>
      <c r="L5" s="56"/>
      <c r="W5" s="56"/>
      <c r="X5" s="56"/>
      <c r="AB5" s="13"/>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9"/>
      <c r="J7" s="79"/>
      <c r="K7" s="79"/>
      <c r="L7" s="79"/>
      <c r="M7" s="79"/>
      <c r="N7" s="79"/>
      <c r="O7" s="79"/>
      <c r="P7" s="79"/>
      <c r="Q7" s="79"/>
      <c r="R7" s="79"/>
      <c r="S7" s="138"/>
      <c r="T7" s="138"/>
      <c r="U7" s="79"/>
      <c r="V7" s="79"/>
      <c r="W7" s="79"/>
      <c r="X7" s="79"/>
      <c r="Y7" s="79"/>
      <c r="Z7" s="79"/>
      <c r="AA7" s="79"/>
      <c r="AB7" s="79"/>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9"/>
      <c r="J10" s="79"/>
      <c r="K10" s="79"/>
      <c r="L10" s="79"/>
      <c r="M10" s="79"/>
      <c r="N10" s="79"/>
      <c r="O10" s="79"/>
      <c r="P10" s="79"/>
      <c r="Q10" s="79"/>
      <c r="R10" s="79"/>
      <c r="S10" s="138"/>
      <c r="T10" s="138"/>
      <c r="U10" s="79"/>
      <c r="V10" s="79"/>
      <c r="W10" s="79"/>
      <c r="X10" s="79"/>
      <c r="Y10" s="79"/>
      <c r="Z10" s="79"/>
      <c r="AA10" s="79"/>
      <c r="AB10" s="79"/>
    </row>
    <row r="11" spans="1:28" x14ac:dyDescent="0.25">
      <c r="A11" s="249" t="str">
        <f>'1. паспорт местоположение'!A12</f>
        <v>G_172120051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9" t="str">
        <f>'1. паспорт местоположение'!A15</f>
        <v>Реконструкция ТП-175.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row>
    <row r="17" spans="1:31" x14ac:dyDescent="0.25">
      <c r="A17" s="56"/>
      <c r="K17" s="56"/>
      <c r="L17" s="56"/>
      <c r="M17" s="56"/>
      <c r="N17" s="56"/>
      <c r="O17" s="56"/>
      <c r="P17" s="56"/>
      <c r="Q17" s="56"/>
      <c r="R17" s="56"/>
      <c r="W17" s="56"/>
      <c r="X17" s="56"/>
      <c r="Y17" s="56"/>
      <c r="Z17" s="56"/>
      <c r="AA17" s="56"/>
    </row>
    <row r="18" spans="1:31" x14ac:dyDescent="0.25">
      <c r="A18" s="377" t="s">
        <v>389</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74" t="s">
        <v>185</v>
      </c>
      <c r="B20" s="374" t="s">
        <v>184</v>
      </c>
      <c r="C20" s="358" t="s">
        <v>183</v>
      </c>
      <c r="D20" s="358"/>
      <c r="E20" s="376" t="s">
        <v>182</v>
      </c>
      <c r="F20" s="376"/>
      <c r="G20" s="382" t="s">
        <v>421</v>
      </c>
      <c r="H20" s="383"/>
      <c r="I20" s="383"/>
      <c r="J20" s="383"/>
      <c r="K20" s="382" t="s">
        <v>422</v>
      </c>
      <c r="L20" s="383"/>
      <c r="M20" s="383"/>
      <c r="N20" s="383"/>
      <c r="O20" s="382" t="s">
        <v>423</v>
      </c>
      <c r="P20" s="383"/>
      <c r="Q20" s="383"/>
      <c r="R20" s="383"/>
      <c r="S20" s="382" t="s">
        <v>528</v>
      </c>
      <c r="T20" s="383"/>
      <c r="U20" s="383"/>
      <c r="V20" s="383"/>
      <c r="W20" s="382" t="s">
        <v>529</v>
      </c>
      <c r="X20" s="383"/>
      <c r="Y20" s="383"/>
      <c r="Z20" s="383"/>
      <c r="AA20" s="378" t="s">
        <v>181</v>
      </c>
      <c r="AB20" s="379"/>
      <c r="AC20" s="77"/>
      <c r="AD20" s="77"/>
      <c r="AE20" s="77"/>
    </row>
    <row r="21" spans="1:31" ht="50.1" customHeight="1" x14ac:dyDescent="0.25">
      <c r="A21" s="375"/>
      <c r="B21" s="375"/>
      <c r="C21" s="358"/>
      <c r="D21" s="358"/>
      <c r="E21" s="376"/>
      <c r="F21" s="376"/>
      <c r="G21" s="358" t="s">
        <v>2</v>
      </c>
      <c r="H21" s="358"/>
      <c r="I21" s="358" t="s">
        <v>530</v>
      </c>
      <c r="J21" s="358"/>
      <c r="K21" s="358" t="s">
        <v>2</v>
      </c>
      <c r="L21" s="358"/>
      <c r="M21" s="358" t="s">
        <v>179</v>
      </c>
      <c r="N21" s="358"/>
      <c r="O21" s="358" t="s">
        <v>2</v>
      </c>
      <c r="P21" s="358"/>
      <c r="Q21" s="358" t="s">
        <v>179</v>
      </c>
      <c r="R21" s="358"/>
      <c r="S21" s="358" t="s">
        <v>2</v>
      </c>
      <c r="T21" s="358"/>
      <c r="U21" s="358" t="s">
        <v>179</v>
      </c>
      <c r="V21" s="358"/>
      <c r="W21" s="358" t="s">
        <v>2</v>
      </c>
      <c r="X21" s="358"/>
      <c r="Y21" s="358" t="s">
        <v>179</v>
      </c>
      <c r="Z21" s="358"/>
      <c r="AA21" s="380"/>
      <c r="AB21" s="381"/>
    </row>
    <row r="22" spans="1:31" ht="89.25" customHeight="1" x14ac:dyDescent="0.25">
      <c r="A22" s="365"/>
      <c r="B22" s="365"/>
      <c r="C22" s="74" t="s">
        <v>2</v>
      </c>
      <c r="D22" s="74" t="s">
        <v>179</v>
      </c>
      <c r="E22" s="76" t="s">
        <v>533</v>
      </c>
      <c r="F22" s="76" t="s">
        <v>534</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9" customFormat="1" ht="47.25" customHeight="1" x14ac:dyDescent="0.25">
      <c r="A24" s="72">
        <v>1</v>
      </c>
      <c r="B24" s="71" t="s">
        <v>178</v>
      </c>
      <c r="C24" s="153">
        <f>AA24</f>
        <v>0.35</v>
      </c>
      <c r="D24" s="153">
        <f>AB24</f>
        <v>0.31</v>
      </c>
      <c r="E24" s="158">
        <f>C24</f>
        <v>0.35</v>
      </c>
      <c r="F24" s="158">
        <f>C24-D24</f>
        <v>3.999999999999998E-2</v>
      </c>
      <c r="G24" s="153">
        <v>0</v>
      </c>
      <c r="H24" s="153">
        <v>0</v>
      </c>
      <c r="I24" s="153">
        <v>0</v>
      </c>
      <c r="J24" s="153">
        <v>0</v>
      </c>
      <c r="K24" s="153">
        <v>0</v>
      </c>
      <c r="L24" s="153">
        <v>0</v>
      </c>
      <c r="M24" s="153">
        <v>0</v>
      </c>
      <c r="N24" s="153">
        <v>0</v>
      </c>
      <c r="O24" s="153">
        <v>0</v>
      </c>
      <c r="P24" s="153">
        <v>0</v>
      </c>
      <c r="Q24" s="153">
        <v>0</v>
      </c>
      <c r="R24" s="153">
        <v>0</v>
      </c>
      <c r="S24" s="153">
        <v>0.35</v>
      </c>
      <c r="T24" s="153">
        <v>0.35</v>
      </c>
      <c r="U24" s="153">
        <v>0.31</v>
      </c>
      <c r="V24" s="153">
        <v>0.31</v>
      </c>
      <c r="W24" s="153">
        <v>0</v>
      </c>
      <c r="X24" s="153">
        <v>0</v>
      </c>
      <c r="Y24" s="153">
        <v>0</v>
      </c>
      <c r="Z24" s="153">
        <v>0</v>
      </c>
      <c r="AA24" s="153">
        <f>G24+K24+O24+S24+W24</f>
        <v>0.35</v>
      </c>
      <c r="AB24" s="153">
        <f>I24+M24+Q24+U24+Y24</f>
        <v>0.31</v>
      </c>
    </row>
    <row r="25" spans="1:31" ht="24" customHeight="1" x14ac:dyDescent="0.25">
      <c r="A25" s="69" t="s">
        <v>177</v>
      </c>
      <c r="B25" s="44" t="s">
        <v>176</v>
      </c>
      <c r="C25" s="154">
        <f t="shared" ref="C25:C64" si="0">AA25</f>
        <v>0</v>
      </c>
      <c r="D25" s="154">
        <f t="shared" ref="D25:D64" si="1">AB25</f>
        <v>0</v>
      </c>
      <c r="E25" s="155">
        <v>0</v>
      </c>
      <c r="F25" s="155">
        <v>0</v>
      </c>
      <c r="G25" s="154">
        <v>0</v>
      </c>
      <c r="H25" s="154">
        <v>0</v>
      </c>
      <c r="I25" s="154">
        <v>0</v>
      </c>
      <c r="J25" s="154">
        <v>0</v>
      </c>
      <c r="K25" s="154">
        <v>0</v>
      </c>
      <c r="L25" s="154">
        <v>0</v>
      </c>
      <c r="M25" s="154">
        <v>0</v>
      </c>
      <c r="N25" s="154">
        <v>0</v>
      </c>
      <c r="O25" s="154">
        <v>0</v>
      </c>
      <c r="P25" s="154">
        <v>0</v>
      </c>
      <c r="Q25" s="154">
        <v>0</v>
      </c>
      <c r="R25" s="154">
        <v>0</v>
      </c>
      <c r="S25" s="154">
        <v>0</v>
      </c>
      <c r="T25" s="154">
        <v>0</v>
      </c>
      <c r="U25" s="154">
        <v>0</v>
      </c>
      <c r="V25" s="154">
        <v>0</v>
      </c>
      <c r="W25" s="154">
        <v>0</v>
      </c>
      <c r="X25" s="154">
        <v>0</v>
      </c>
      <c r="Y25" s="154">
        <v>0</v>
      </c>
      <c r="Z25" s="154">
        <v>0</v>
      </c>
      <c r="AA25" s="154">
        <f t="shared" ref="AA25:AA64" si="2">G25+K25+O25+S25+W25</f>
        <v>0</v>
      </c>
      <c r="AB25" s="154">
        <f t="shared" ref="AB25:AB64" si="3">I25+M25+Q25+U25+Y25</f>
        <v>0</v>
      </c>
    </row>
    <row r="26" spans="1:31" x14ac:dyDescent="0.25">
      <c r="A26" s="69" t="s">
        <v>175</v>
      </c>
      <c r="B26" s="44" t="s">
        <v>174</v>
      </c>
      <c r="C26" s="154">
        <f t="shared" si="0"/>
        <v>0</v>
      </c>
      <c r="D26" s="154">
        <f t="shared" si="1"/>
        <v>0</v>
      </c>
      <c r="E26" s="154">
        <v>0</v>
      </c>
      <c r="F26" s="154">
        <v>0</v>
      </c>
      <c r="G26" s="154">
        <v>0</v>
      </c>
      <c r="H26" s="154">
        <v>0</v>
      </c>
      <c r="I26" s="154">
        <v>0</v>
      </c>
      <c r="J26" s="154">
        <v>0</v>
      </c>
      <c r="K26" s="154">
        <v>0</v>
      </c>
      <c r="L26" s="154">
        <v>0</v>
      </c>
      <c r="M26" s="154">
        <v>0</v>
      </c>
      <c r="N26" s="154">
        <v>0</v>
      </c>
      <c r="O26" s="154">
        <v>0</v>
      </c>
      <c r="P26" s="154">
        <v>0</v>
      </c>
      <c r="Q26" s="154">
        <v>0</v>
      </c>
      <c r="R26" s="154">
        <v>0</v>
      </c>
      <c r="S26" s="154">
        <v>0</v>
      </c>
      <c r="T26" s="154">
        <v>0</v>
      </c>
      <c r="U26" s="154">
        <v>0</v>
      </c>
      <c r="V26" s="154">
        <v>0</v>
      </c>
      <c r="W26" s="154">
        <v>0</v>
      </c>
      <c r="X26" s="154">
        <v>0</v>
      </c>
      <c r="Y26" s="154">
        <v>0</v>
      </c>
      <c r="Z26" s="154">
        <v>0</v>
      </c>
      <c r="AA26" s="154">
        <f t="shared" si="2"/>
        <v>0</v>
      </c>
      <c r="AB26" s="154">
        <f t="shared" si="3"/>
        <v>0</v>
      </c>
    </row>
    <row r="27" spans="1:31" ht="31.5" x14ac:dyDescent="0.25">
      <c r="A27" s="69" t="s">
        <v>173</v>
      </c>
      <c r="B27" s="44" t="s">
        <v>330</v>
      </c>
      <c r="C27" s="154">
        <f>C24</f>
        <v>0.35</v>
      </c>
      <c r="D27" s="154">
        <f t="shared" ref="D27:AB27" si="4">D24</f>
        <v>0.31</v>
      </c>
      <c r="E27" s="154">
        <f t="shared" si="4"/>
        <v>0.35</v>
      </c>
      <c r="F27" s="154">
        <f t="shared" si="4"/>
        <v>3.999999999999998E-2</v>
      </c>
      <c r="G27" s="154">
        <f t="shared" si="4"/>
        <v>0</v>
      </c>
      <c r="H27" s="154">
        <f t="shared" si="4"/>
        <v>0</v>
      </c>
      <c r="I27" s="154">
        <f t="shared" si="4"/>
        <v>0</v>
      </c>
      <c r="J27" s="154">
        <f t="shared" si="4"/>
        <v>0</v>
      </c>
      <c r="K27" s="154">
        <f t="shared" si="4"/>
        <v>0</v>
      </c>
      <c r="L27" s="154">
        <f t="shared" si="4"/>
        <v>0</v>
      </c>
      <c r="M27" s="154">
        <f t="shared" si="4"/>
        <v>0</v>
      </c>
      <c r="N27" s="154">
        <f t="shared" si="4"/>
        <v>0</v>
      </c>
      <c r="O27" s="154">
        <f t="shared" si="4"/>
        <v>0</v>
      </c>
      <c r="P27" s="154">
        <f t="shared" si="4"/>
        <v>0</v>
      </c>
      <c r="Q27" s="154">
        <f t="shared" si="4"/>
        <v>0</v>
      </c>
      <c r="R27" s="154">
        <f t="shared" si="4"/>
        <v>0</v>
      </c>
      <c r="S27" s="154">
        <f t="shared" si="4"/>
        <v>0.35</v>
      </c>
      <c r="T27" s="154">
        <f t="shared" si="4"/>
        <v>0.35</v>
      </c>
      <c r="U27" s="154">
        <f t="shared" si="4"/>
        <v>0.31</v>
      </c>
      <c r="V27" s="154">
        <f t="shared" si="4"/>
        <v>0.31</v>
      </c>
      <c r="W27" s="154">
        <f t="shared" si="4"/>
        <v>0</v>
      </c>
      <c r="X27" s="154">
        <f t="shared" si="4"/>
        <v>0</v>
      </c>
      <c r="Y27" s="154">
        <f t="shared" si="4"/>
        <v>0</v>
      </c>
      <c r="Z27" s="154">
        <f t="shared" si="4"/>
        <v>0</v>
      </c>
      <c r="AA27" s="154">
        <f t="shared" si="4"/>
        <v>0.35</v>
      </c>
      <c r="AB27" s="154">
        <f t="shared" si="4"/>
        <v>0.31</v>
      </c>
    </row>
    <row r="28" spans="1:31" x14ac:dyDescent="0.25">
      <c r="A28" s="69" t="s">
        <v>172</v>
      </c>
      <c r="B28" s="44" t="s">
        <v>171</v>
      </c>
      <c r="C28" s="154">
        <f t="shared" si="0"/>
        <v>0</v>
      </c>
      <c r="D28" s="154">
        <f t="shared" si="1"/>
        <v>0</v>
      </c>
      <c r="E28" s="154">
        <v>0</v>
      </c>
      <c r="F28" s="154">
        <v>0</v>
      </c>
      <c r="G28" s="154">
        <v>0</v>
      </c>
      <c r="H28" s="154">
        <v>0</v>
      </c>
      <c r="I28" s="154">
        <v>0</v>
      </c>
      <c r="J28" s="154">
        <v>0</v>
      </c>
      <c r="K28" s="154">
        <v>0</v>
      </c>
      <c r="L28" s="154">
        <v>0</v>
      </c>
      <c r="M28" s="154">
        <v>0</v>
      </c>
      <c r="N28" s="154">
        <v>0</v>
      </c>
      <c r="O28" s="154">
        <v>0</v>
      </c>
      <c r="P28" s="154">
        <v>0</v>
      </c>
      <c r="Q28" s="154">
        <v>0</v>
      </c>
      <c r="R28" s="154">
        <v>0</v>
      </c>
      <c r="S28" s="154">
        <v>0</v>
      </c>
      <c r="T28" s="154">
        <v>0</v>
      </c>
      <c r="U28" s="154">
        <v>0</v>
      </c>
      <c r="V28" s="154">
        <v>0</v>
      </c>
      <c r="W28" s="154">
        <v>0</v>
      </c>
      <c r="X28" s="154">
        <v>0</v>
      </c>
      <c r="Y28" s="154">
        <v>0</v>
      </c>
      <c r="Z28" s="154">
        <v>0</v>
      </c>
      <c r="AA28" s="154">
        <f t="shared" si="2"/>
        <v>0</v>
      </c>
      <c r="AB28" s="154">
        <f t="shared" si="3"/>
        <v>0</v>
      </c>
    </row>
    <row r="29" spans="1:31" x14ac:dyDescent="0.25">
      <c r="A29" s="69" t="s">
        <v>170</v>
      </c>
      <c r="B29" s="73" t="s">
        <v>169</v>
      </c>
      <c r="C29" s="154">
        <f t="shared" si="0"/>
        <v>0</v>
      </c>
      <c r="D29" s="154">
        <f t="shared" si="1"/>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f t="shared" si="2"/>
        <v>0</v>
      </c>
      <c r="AB29" s="154">
        <f t="shared" si="3"/>
        <v>0</v>
      </c>
    </row>
    <row r="30" spans="1:31" s="159" customFormat="1" ht="47.25" x14ac:dyDescent="0.25">
      <c r="A30" s="72" t="s">
        <v>63</v>
      </c>
      <c r="B30" s="71" t="s">
        <v>168</v>
      </c>
      <c r="C30" s="153">
        <f>C24/1.2</f>
        <v>0.29166666666666669</v>
      </c>
      <c r="D30" s="153">
        <f t="shared" ref="D30:AB30" si="5">D24/1.2</f>
        <v>0.25833333333333336</v>
      </c>
      <c r="E30" s="153">
        <f t="shared" si="5"/>
        <v>0.29166666666666669</v>
      </c>
      <c r="F30" s="153">
        <f t="shared" si="5"/>
        <v>3.3333333333333319E-2</v>
      </c>
      <c r="G30" s="153">
        <f t="shared" si="5"/>
        <v>0</v>
      </c>
      <c r="H30" s="153">
        <f t="shared" si="5"/>
        <v>0</v>
      </c>
      <c r="I30" s="153">
        <f t="shared" si="5"/>
        <v>0</v>
      </c>
      <c r="J30" s="153">
        <f t="shared" si="5"/>
        <v>0</v>
      </c>
      <c r="K30" s="153">
        <f t="shared" si="5"/>
        <v>0</v>
      </c>
      <c r="L30" s="153">
        <f t="shared" si="5"/>
        <v>0</v>
      </c>
      <c r="M30" s="153">
        <f t="shared" si="5"/>
        <v>0</v>
      </c>
      <c r="N30" s="153">
        <f t="shared" si="5"/>
        <v>0</v>
      </c>
      <c r="O30" s="153">
        <f t="shared" si="5"/>
        <v>0</v>
      </c>
      <c r="P30" s="153">
        <f t="shared" si="5"/>
        <v>0</v>
      </c>
      <c r="Q30" s="153">
        <f t="shared" si="5"/>
        <v>0</v>
      </c>
      <c r="R30" s="153">
        <f t="shared" si="5"/>
        <v>0</v>
      </c>
      <c r="S30" s="153">
        <f t="shared" si="5"/>
        <v>0.29166666666666669</v>
      </c>
      <c r="T30" s="153">
        <f t="shared" si="5"/>
        <v>0.29166666666666669</v>
      </c>
      <c r="U30" s="153">
        <f t="shared" si="5"/>
        <v>0.25833333333333336</v>
      </c>
      <c r="V30" s="153">
        <f t="shared" si="5"/>
        <v>0.25833333333333336</v>
      </c>
      <c r="W30" s="153">
        <f t="shared" si="5"/>
        <v>0</v>
      </c>
      <c r="X30" s="153">
        <f t="shared" si="5"/>
        <v>0</v>
      </c>
      <c r="Y30" s="153">
        <f t="shared" si="5"/>
        <v>0</v>
      </c>
      <c r="Z30" s="153">
        <f t="shared" si="5"/>
        <v>0</v>
      </c>
      <c r="AA30" s="153">
        <f t="shared" si="5"/>
        <v>0.29166666666666669</v>
      </c>
      <c r="AB30" s="153">
        <f t="shared" si="5"/>
        <v>0.25833333333333336</v>
      </c>
    </row>
    <row r="31" spans="1:31" x14ac:dyDescent="0.25">
      <c r="A31" s="69" t="s">
        <v>167</v>
      </c>
      <c r="B31" s="44" t="s">
        <v>166</v>
      </c>
      <c r="C31" s="154">
        <f t="shared" si="0"/>
        <v>0</v>
      </c>
      <c r="D31" s="154">
        <f t="shared" si="1"/>
        <v>0</v>
      </c>
      <c r="E31" s="154">
        <v>0</v>
      </c>
      <c r="F31" s="154">
        <v>0</v>
      </c>
      <c r="G31" s="154">
        <v>0</v>
      </c>
      <c r="H31" s="154">
        <v>0</v>
      </c>
      <c r="I31" s="154">
        <v>0</v>
      </c>
      <c r="J31" s="154">
        <v>0</v>
      </c>
      <c r="K31" s="154">
        <v>0</v>
      </c>
      <c r="L31" s="154">
        <v>0</v>
      </c>
      <c r="M31" s="154">
        <v>0</v>
      </c>
      <c r="N31" s="154">
        <v>0</v>
      </c>
      <c r="O31" s="154">
        <v>0</v>
      </c>
      <c r="P31" s="154">
        <v>0</v>
      </c>
      <c r="Q31" s="154">
        <v>0</v>
      </c>
      <c r="R31" s="154">
        <v>0</v>
      </c>
      <c r="S31" s="154">
        <v>0</v>
      </c>
      <c r="T31" s="154">
        <v>0</v>
      </c>
      <c r="U31" s="154">
        <v>0</v>
      </c>
      <c r="V31" s="154">
        <v>0</v>
      </c>
      <c r="W31" s="154">
        <v>0</v>
      </c>
      <c r="X31" s="154">
        <v>0</v>
      </c>
      <c r="Y31" s="154">
        <v>0</v>
      </c>
      <c r="Z31" s="154">
        <v>0</v>
      </c>
      <c r="AA31" s="154">
        <f t="shared" si="2"/>
        <v>0</v>
      </c>
      <c r="AB31" s="155">
        <f t="shared" si="3"/>
        <v>0</v>
      </c>
    </row>
    <row r="32" spans="1:31" ht="31.5" x14ac:dyDescent="0.25">
      <c r="A32" s="69" t="s">
        <v>165</v>
      </c>
      <c r="B32" s="44" t="s">
        <v>164</v>
      </c>
      <c r="C32" s="154">
        <f t="shared" si="0"/>
        <v>0</v>
      </c>
      <c r="D32" s="154">
        <f t="shared" si="1"/>
        <v>0</v>
      </c>
      <c r="E32" s="154">
        <v>0</v>
      </c>
      <c r="F32" s="154">
        <v>0</v>
      </c>
      <c r="G32" s="154">
        <v>0</v>
      </c>
      <c r="H32" s="154">
        <v>0</v>
      </c>
      <c r="I32" s="154">
        <v>0</v>
      </c>
      <c r="J32" s="154">
        <v>0</v>
      </c>
      <c r="K32" s="154">
        <v>0</v>
      </c>
      <c r="L32" s="154">
        <v>0</v>
      </c>
      <c r="M32" s="154">
        <v>0</v>
      </c>
      <c r="N32" s="154">
        <v>0</v>
      </c>
      <c r="O32" s="154">
        <v>0</v>
      </c>
      <c r="P32" s="154">
        <v>0</v>
      </c>
      <c r="Q32" s="154">
        <v>0</v>
      </c>
      <c r="R32" s="154">
        <v>0</v>
      </c>
      <c r="S32" s="154">
        <v>0</v>
      </c>
      <c r="T32" s="154">
        <v>0</v>
      </c>
      <c r="U32" s="154">
        <v>0</v>
      </c>
      <c r="V32" s="154">
        <v>0</v>
      </c>
      <c r="W32" s="154">
        <v>0</v>
      </c>
      <c r="X32" s="154">
        <v>0</v>
      </c>
      <c r="Y32" s="154">
        <v>0</v>
      </c>
      <c r="Z32" s="154">
        <v>0</v>
      </c>
      <c r="AA32" s="154">
        <f t="shared" si="2"/>
        <v>0</v>
      </c>
      <c r="AB32" s="155">
        <f t="shared" si="3"/>
        <v>0</v>
      </c>
    </row>
    <row r="33" spans="1:28" x14ac:dyDescent="0.25">
      <c r="A33" s="69" t="s">
        <v>163</v>
      </c>
      <c r="B33" s="44" t="s">
        <v>162</v>
      </c>
      <c r="C33" s="154">
        <f t="shared" si="0"/>
        <v>0</v>
      </c>
      <c r="D33" s="154">
        <f t="shared" si="1"/>
        <v>0</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54">
        <v>0</v>
      </c>
      <c r="V33" s="154">
        <v>0</v>
      </c>
      <c r="W33" s="154">
        <v>0</v>
      </c>
      <c r="X33" s="154">
        <v>0</v>
      </c>
      <c r="Y33" s="154">
        <v>0</v>
      </c>
      <c r="Z33" s="154">
        <v>0</v>
      </c>
      <c r="AA33" s="154">
        <f t="shared" si="2"/>
        <v>0</v>
      </c>
      <c r="AB33" s="155">
        <f t="shared" si="3"/>
        <v>0</v>
      </c>
    </row>
    <row r="34" spans="1:28" x14ac:dyDescent="0.25">
      <c r="A34" s="69" t="s">
        <v>161</v>
      </c>
      <c r="B34" s="44" t="s">
        <v>160</v>
      </c>
      <c r="C34" s="154">
        <f t="shared" si="0"/>
        <v>0</v>
      </c>
      <c r="D34" s="154">
        <f t="shared" si="1"/>
        <v>0</v>
      </c>
      <c r="E34" s="154">
        <v>0</v>
      </c>
      <c r="F34" s="154">
        <v>0</v>
      </c>
      <c r="G34" s="154">
        <v>0</v>
      </c>
      <c r="H34" s="154">
        <v>0</v>
      </c>
      <c r="I34" s="154">
        <v>0</v>
      </c>
      <c r="J34" s="154">
        <v>0</v>
      </c>
      <c r="K34" s="154">
        <v>0</v>
      </c>
      <c r="L34" s="154">
        <v>0</v>
      </c>
      <c r="M34" s="154">
        <v>0</v>
      </c>
      <c r="N34" s="154">
        <v>0</v>
      </c>
      <c r="O34" s="154">
        <v>0</v>
      </c>
      <c r="P34" s="154">
        <v>0</v>
      </c>
      <c r="Q34" s="154">
        <v>0</v>
      </c>
      <c r="R34" s="154">
        <v>0</v>
      </c>
      <c r="S34" s="154">
        <v>0</v>
      </c>
      <c r="T34" s="154">
        <v>0</v>
      </c>
      <c r="U34" s="154">
        <v>0</v>
      </c>
      <c r="V34" s="154">
        <v>0</v>
      </c>
      <c r="W34" s="154">
        <v>0</v>
      </c>
      <c r="X34" s="154">
        <v>0</v>
      </c>
      <c r="Y34" s="154">
        <v>0</v>
      </c>
      <c r="Z34" s="154">
        <v>0</v>
      </c>
      <c r="AA34" s="154">
        <f t="shared" si="2"/>
        <v>0</v>
      </c>
      <c r="AB34" s="155">
        <f t="shared" si="3"/>
        <v>0</v>
      </c>
    </row>
    <row r="35" spans="1:28" s="159" customFormat="1" ht="31.5" x14ac:dyDescent="0.25">
      <c r="A35" s="72" t="s">
        <v>62</v>
      </c>
      <c r="B35" s="71" t="s">
        <v>428</v>
      </c>
      <c r="C35" s="157">
        <f t="shared" si="0"/>
        <v>0</v>
      </c>
      <c r="D35" s="157">
        <f t="shared" si="1"/>
        <v>0</v>
      </c>
      <c r="E35" s="153">
        <v>0</v>
      </c>
      <c r="F35" s="153">
        <v>0</v>
      </c>
      <c r="G35" s="153">
        <v>0</v>
      </c>
      <c r="H35" s="153">
        <v>0</v>
      </c>
      <c r="I35" s="153">
        <v>0</v>
      </c>
      <c r="J35" s="153">
        <v>0</v>
      </c>
      <c r="K35" s="153">
        <v>0</v>
      </c>
      <c r="L35" s="153">
        <v>0</v>
      </c>
      <c r="M35" s="153">
        <v>0</v>
      </c>
      <c r="N35" s="153">
        <v>0</v>
      </c>
      <c r="O35" s="153">
        <v>0</v>
      </c>
      <c r="P35" s="153">
        <v>0</v>
      </c>
      <c r="Q35" s="153">
        <v>0</v>
      </c>
      <c r="R35" s="153">
        <v>0</v>
      </c>
      <c r="S35" s="153">
        <v>0</v>
      </c>
      <c r="T35" s="153">
        <v>0</v>
      </c>
      <c r="U35" s="153">
        <v>0</v>
      </c>
      <c r="V35" s="153">
        <v>0</v>
      </c>
      <c r="W35" s="153">
        <v>0</v>
      </c>
      <c r="X35" s="153">
        <v>0</v>
      </c>
      <c r="Y35" s="153">
        <v>0</v>
      </c>
      <c r="Z35" s="153">
        <v>0</v>
      </c>
      <c r="AA35" s="153">
        <f t="shared" si="2"/>
        <v>0</v>
      </c>
      <c r="AB35" s="158">
        <f t="shared" si="3"/>
        <v>0</v>
      </c>
    </row>
    <row r="36" spans="1:28" ht="31.5" x14ac:dyDescent="0.25">
      <c r="A36" s="69" t="s">
        <v>159</v>
      </c>
      <c r="B36" s="68" t="s">
        <v>158</v>
      </c>
      <c r="C36" s="156">
        <f t="shared" si="0"/>
        <v>0</v>
      </c>
      <c r="D36" s="156">
        <f t="shared" si="1"/>
        <v>0</v>
      </c>
      <c r="E36" s="154">
        <v>0</v>
      </c>
      <c r="F36" s="154">
        <v>0</v>
      </c>
      <c r="G36" s="154">
        <v>0</v>
      </c>
      <c r="H36" s="154">
        <v>0</v>
      </c>
      <c r="I36" s="170">
        <v>0</v>
      </c>
      <c r="J36" s="154">
        <v>0</v>
      </c>
      <c r="K36" s="154">
        <v>0</v>
      </c>
      <c r="L36" s="154">
        <v>0</v>
      </c>
      <c r="M36" s="154">
        <v>0</v>
      </c>
      <c r="N36" s="154">
        <v>0</v>
      </c>
      <c r="O36" s="154">
        <v>0</v>
      </c>
      <c r="P36" s="154">
        <v>0</v>
      </c>
      <c r="Q36" s="154">
        <v>0</v>
      </c>
      <c r="R36" s="154">
        <v>0</v>
      </c>
      <c r="S36" s="154">
        <v>0</v>
      </c>
      <c r="T36" s="154">
        <v>0</v>
      </c>
      <c r="U36" s="170">
        <v>0</v>
      </c>
      <c r="V36" s="154">
        <v>0</v>
      </c>
      <c r="W36" s="154">
        <v>0</v>
      </c>
      <c r="X36" s="154">
        <v>0</v>
      </c>
      <c r="Y36" s="154">
        <v>0</v>
      </c>
      <c r="Z36" s="154">
        <v>0</v>
      </c>
      <c r="AA36" s="154">
        <f t="shared" si="2"/>
        <v>0</v>
      </c>
      <c r="AB36" s="170">
        <f t="shared" si="3"/>
        <v>0</v>
      </c>
    </row>
    <row r="37" spans="1:28" x14ac:dyDescent="0.25">
      <c r="A37" s="69" t="s">
        <v>157</v>
      </c>
      <c r="B37" s="68" t="s">
        <v>147</v>
      </c>
      <c r="C37" s="156">
        <f t="shared" si="0"/>
        <v>0.25</v>
      </c>
      <c r="D37" s="156">
        <f t="shared" si="1"/>
        <v>0.25</v>
      </c>
      <c r="E37" s="154">
        <v>0</v>
      </c>
      <c r="F37" s="154">
        <v>0</v>
      </c>
      <c r="G37" s="154">
        <v>0</v>
      </c>
      <c r="H37" s="154">
        <v>0</v>
      </c>
      <c r="I37" s="170">
        <v>0</v>
      </c>
      <c r="J37" s="154">
        <v>0</v>
      </c>
      <c r="K37" s="154">
        <v>0</v>
      </c>
      <c r="L37" s="154">
        <v>0</v>
      </c>
      <c r="M37" s="154">
        <v>0</v>
      </c>
      <c r="N37" s="154">
        <v>0</v>
      </c>
      <c r="O37" s="154">
        <v>0</v>
      </c>
      <c r="P37" s="154">
        <v>0</v>
      </c>
      <c r="Q37" s="154">
        <v>0</v>
      </c>
      <c r="R37" s="154">
        <v>0</v>
      </c>
      <c r="S37" s="154">
        <v>0.25</v>
      </c>
      <c r="T37" s="154">
        <v>0.25</v>
      </c>
      <c r="U37" s="170">
        <v>0.25</v>
      </c>
      <c r="V37" s="154">
        <v>0.25</v>
      </c>
      <c r="W37" s="154">
        <v>0</v>
      </c>
      <c r="X37" s="154">
        <v>0</v>
      </c>
      <c r="Y37" s="154">
        <v>0</v>
      </c>
      <c r="Z37" s="154">
        <v>0</v>
      </c>
      <c r="AA37" s="154">
        <f t="shared" si="2"/>
        <v>0.25</v>
      </c>
      <c r="AB37" s="170">
        <f t="shared" si="3"/>
        <v>0.25</v>
      </c>
    </row>
    <row r="38" spans="1:28" x14ac:dyDescent="0.25">
      <c r="A38" s="69" t="s">
        <v>156</v>
      </c>
      <c r="B38" s="68" t="s">
        <v>145</v>
      </c>
      <c r="C38" s="156">
        <f t="shared" si="0"/>
        <v>0</v>
      </c>
      <c r="D38" s="156">
        <f t="shared" si="1"/>
        <v>0</v>
      </c>
      <c r="E38" s="154">
        <v>0</v>
      </c>
      <c r="F38" s="154">
        <v>0</v>
      </c>
      <c r="G38" s="154">
        <v>0</v>
      </c>
      <c r="H38" s="154">
        <v>0</v>
      </c>
      <c r="I38" s="170">
        <v>0</v>
      </c>
      <c r="J38" s="154">
        <v>0</v>
      </c>
      <c r="K38" s="154">
        <v>0</v>
      </c>
      <c r="L38" s="154">
        <v>0</v>
      </c>
      <c r="M38" s="154">
        <v>0</v>
      </c>
      <c r="N38" s="154">
        <v>0</v>
      </c>
      <c r="O38" s="154">
        <v>0</v>
      </c>
      <c r="P38" s="154">
        <v>0</v>
      </c>
      <c r="Q38" s="154">
        <v>0</v>
      </c>
      <c r="R38" s="154">
        <v>0</v>
      </c>
      <c r="S38" s="154">
        <v>0</v>
      </c>
      <c r="T38" s="154">
        <v>0</v>
      </c>
      <c r="U38" s="170">
        <v>0</v>
      </c>
      <c r="V38" s="154">
        <v>0</v>
      </c>
      <c r="W38" s="154">
        <v>0</v>
      </c>
      <c r="X38" s="154">
        <v>0</v>
      </c>
      <c r="Y38" s="154">
        <v>0</v>
      </c>
      <c r="Z38" s="154">
        <v>0</v>
      </c>
      <c r="AA38" s="154">
        <f t="shared" si="2"/>
        <v>0</v>
      </c>
      <c r="AB38" s="170">
        <f t="shared" si="3"/>
        <v>0</v>
      </c>
    </row>
    <row r="39" spans="1:28" ht="31.5" x14ac:dyDescent="0.25">
      <c r="A39" s="69" t="s">
        <v>155</v>
      </c>
      <c r="B39" s="44" t="s">
        <v>143</v>
      </c>
      <c r="C39" s="170">
        <f t="shared" si="0"/>
        <v>0</v>
      </c>
      <c r="D39" s="170">
        <f t="shared" si="1"/>
        <v>0</v>
      </c>
      <c r="E39" s="154">
        <v>0</v>
      </c>
      <c r="F39" s="154">
        <v>0</v>
      </c>
      <c r="G39" s="170">
        <v>0</v>
      </c>
      <c r="H39" s="170">
        <v>0</v>
      </c>
      <c r="I39" s="170">
        <v>0</v>
      </c>
      <c r="J39" s="154">
        <v>0</v>
      </c>
      <c r="K39" s="154">
        <v>0</v>
      </c>
      <c r="L39" s="154">
        <v>0</v>
      </c>
      <c r="M39" s="154">
        <v>0</v>
      </c>
      <c r="N39" s="154">
        <v>0</v>
      </c>
      <c r="O39" s="154">
        <v>0</v>
      </c>
      <c r="P39" s="154">
        <v>0</v>
      </c>
      <c r="Q39" s="154">
        <v>0</v>
      </c>
      <c r="R39" s="154">
        <v>0</v>
      </c>
      <c r="S39" s="170">
        <v>0</v>
      </c>
      <c r="T39" s="170">
        <v>0</v>
      </c>
      <c r="U39" s="170">
        <v>0</v>
      </c>
      <c r="V39" s="154">
        <v>0</v>
      </c>
      <c r="W39" s="154">
        <v>0</v>
      </c>
      <c r="X39" s="154">
        <v>0</v>
      </c>
      <c r="Y39" s="154">
        <v>0</v>
      </c>
      <c r="Z39" s="154">
        <v>0</v>
      </c>
      <c r="AA39" s="154">
        <f t="shared" si="2"/>
        <v>0</v>
      </c>
      <c r="AB39" s="170">
        <f t="shared" si="3"/>
        <v>0</v>
      </c>
    </row>
    <row r="40" spans="1:28" ht="31.5" x14ac:dyDescent="0.25">
      <c r="A40" s="69" t="s">
        <v>154</v>
      </c>
      <c r="B40" s="44" t="s">
        <v>141</v>
      </c>
      <c r="C40" s="154">
        <f t="shared" si="0"/>
        <v>0</v>
      </c>
      <c r="D40" s="154">
        <f t="shared" si="1"/>
        <v>0</v>
      </c>
      <c r="E40" s="154">
        <v>0</v>
      </c>
      <c r="F40" s="154">
        <v>0</v>
      </c>
      <c r="G40" s="154">
        <v>0</v>
      </c>
      <c r="H40" s="154">
        <v>0</v>
      </c>
      <c r="I40" s="154">
        <v>0</v>
      </c>
      <c r="J40" s="154">
        <v>0</v>
      </c>
      <c r="K40" s="154">
        <v>0</v>
      </c>
      <c r="L40" s="154">
        <v>0</v>
      </c>
      <c r="M40" s="154">
        <v>0</v>
      </c>
      <c r="N40" s="154">
        <v>0</v>
      </c>
      <c r="O40" s="154">
        <v>0</v>
      </c>
      <c r="P40" s="154">
        <v>0</v>
      </c>
      <c r="Q40" s="154">
        <v>0</v>
      </c>
      <c r="R40" s="154">
        <v>0</v>
      </c>
      <c r="S40" s="154">
        <v>0</v>
      </c>
      <c r="T40" s="154">
        <v>0</v>
      </c>
      <c r="U40" s="154">
        <v>0</v>
      </c>
      <c r="V40" s="154">
        <v>0</v>
      </c>
      <c r="W40" s="154">
        <v>0</v>
      </c>
      <c r="X40" s="154">
        <v>0</v>
      </c>
      <c r="Y40" s="154">
        <v>0</v>
      </c>
      <c r="Z40" s="154">
        <v>0</v>
      </c>
      <c r="AA40" s="154">
        <f t="shared" si="2"/>
        <v>0</v>
      </c>
      <c r="AB40" s="155">
        <f t="shared" si="3"/>
        <v>0</v>
      </c>
    </row>
    <row r="41" spans="1:28" x14ac:dyDescent="0.25">
      <c r="A41" s="69" t="s">
        <v>153</v>
      </c>
      <c r="B41" s="44" t="s">
        <v>139</v>
      </c>
      <c r="C41" s="154">
        <f t="shared" si="0"/>
        <v>0</v>
      </c>
      <c r="D41" s="154">
        <f t="shared" si="1"/>
        <v>0</v>
      </c>
      <c r="E41" s="155">
        <v>0</v>
      </c>
      <c r="F41" s="155">
        <v>0</v>
      </c>
      <c r="G41" s="154">
        <v>0</v>
      </c>
      <c r="H41" s="154">
        <v>0</v>
      </c>
      <c r="I41" s="154">
        <v>0</v>
      </c>
      <c r="J41" s="154">
        <v>0</v>
      </c>
      <c r="K41" s="154">
        <v>0</v>
      </c>
      <c r="L41" s="154">
        <v>0</v>
      </c>
      <c r="M41" s="154">
        <v>0</v>
      </c>
      <c r="N41" s="154">
        <v>0</v>
      </c>
      <c r="O41" s="154">
        <v>0</v>
      </c>
      <c r="P41" s="154">
        <v>0</v>
      </c>
      <c r="Q41" s="154">
        <v>0</v>
      </c>
      <c r="R41" s="154">
        <v>0</v>
      </c>
      <c r="S41" s="154">
        <v>0</v>
      </c>
      <c r="T41" s="154">
        <v>0</v>
      </c>
      <c r="U41" s="154">
        <v>0</v>
      </c>
      <c r="V41" s="154">
        <v>0</v>
      </c>
      <c r="W41" s="154">
        <v>0</v>
      </c>
      <c r="X41" s="154">
        <v>0</v>
      </c>
      <c r="Y41" s="154">
        <v>0</v>
      </c>
      <c r="Z41" s="154">
        <v>0</v>
      </c>
      <c r="AA41" s="154">
        <f t="shared" si="2"/>
        <v>0</v>
      </c>
      <c r="AB41" s="154">
        <f t="shared" si="3"/>
        <v>0</v>
      </c>
    </row>
    <row r="42" spans="1:28" ht="18.75" x14ac:dyDescent="0.25">
      <c r="A42" s="69" t="s">
        <v>152</v>
      </c>
      <c r="B42" s="68" t="s">
        <v>137</v>
      </c>
      <c r="C42" s="156">
        <f t="shared" si="0"/>
        <v>0</v>
      </c>
      <c r="D42" s="156">
        <f t="shared" si="1"/>
        <v>0</v>
      </c>
      <c r="E42" s="154">
        <v>0</v>
      </c>
      <c r="F42" s="154">
        <v>0</v>
      </c>
      <c r="G42" s="154">
        <v>0</v>
      </c>
      <c r="H42" s="154">
        <v>0</v>
      </c>
      <c r="I42" s="154">
        <v>0</v>
      </c>
      <c r="J42" s="154">
        <v>0</v>
      </c>
      <c r="K42" s="154">
        <v>0</v>
      </c>
      <c r="L42" s="154">
        <v>0</v>
      </c>
      <c r="M42" s="154">
        <v>0</v>
      </c>
      <c r="N42" s="154">
        <v>0</v>
      </c>
      <c r="O42" s="154">
        <v>0</v>
      </c>
      <c r="P42" s="154">
        <v>0</v>
      </c>
      <c r="Q42" s="154">
        <v>0</v>
      </c>
      <c r="R42" s="154">
        <v>0</v>
      </c>
      <c r="S42" s="154">
        <v>0</v>
      </c>
      <c r="T42" s="154">
        <v>0</v>
      </c>
      <c r="U42" s="154">
        <v>0</v>
      </c>
      <c r="V42" s="154">
        <v>0</v>
      </c>
      <c r="W42" s="154">
        <v>0</v>
      </c>
      <c r="X42" s="154">
        <v>0</v>
      </c>
      <c r="Y42" s="154">
        <v>0</v>
      </c>
      <c r="Z42" s="154">
        <v>0</v>
      </c>
      <c r="AA42" s="154">
        <f t="shared" si="2"/>
        <v>0</v>
      </c>
      <c r="AB42" s="155">
        <f t="shared" si="3"/>
        <v>0</v>
      </c>
    </row>
    <row r="43" spans="1:28" s="159" customFormat="1" x14ac:dyDescent="0.25">
      <c r="A43" s="72" t="s">
        <v>61</v>
      </c>
      <c r="B43" s="71" t="s">
        <v>151</v>
      </c>
      <c r="C43" s="157">
        <f t="shared" si="0"/>
        <v>0</v>
      </c>
      <c r="D43" s="157">
        <f t="shared" si="1"/>
        <v>0</v>
      </c>
      <c r="E43" s="153">
        <v>0</v>
      </c>
      <c r="F43" s="153">
        <v>0</v>
      </c>
      <c r="G43" s="153">
        <v>0</v>
      </c>
      <c r="H43" s="153">
        <v>0</v>
      </c>
      <c r="I43" s="169">
        <v>0</v>
      </c>
      <c r="J43" s="153">
        <v>0</v>
      </c>
      <c r="K43" s="153">
        <v>0</v>
      </c>
      <c r="L43" s="153">
        <v>0</v>
      </c>
      <c r="M43" s="153">
        <v>0</v>
      </c>
      <c r="N43" s="153">
        <v>0</v>
      </c>
      <c r="O43" s="153">
        <v>0</v>
      </c>
      <c r="P43" s="153">
        <v>0</v>
      </c>
      <c r="Q43" s="153">
        <v>0</v>
      </c>
      <c r="R43" s="153">
        <v>0</v>
      </c>
      <c r="S43" s="153">
        <v>0</v>
      </c>
      <c r="T43" s="153">
        <v>0</v>
      </c>
      <c r="U43" s="169">
        <v>0</v>
      </c>
      <c r="V43" s="153">
        <v>0</v>
      </c>
      <c r="W43" s="153">
        <v>0</v>
      </c>
      <c r="X43" s="153">
        <v>0</v>
      </c>
      <c r="Y43" s="153">
        <v>0</v>
      </c>
      <c r="Z43" s="153">
        <v>0</v>
      </c>
      <c r="AA43" s="153">
        <f t="shared" si="2"/>
        <v>0</v>
      </c>
      <c r="AB43" s="158">
        <f t="shared" si="3"/>
        <v>0</v>
      </c>
    </row>
    <row r="44" spans="1:28" x14ac:dyDescent="0.25">
      <c r="A44" s="69" t="s">
        <v>150</v>
      </c>
      <c r="B44" s="44" t="s">
        <v>149</v>
      </c>
      <c r="C44" s="156">
        <f t="shared" si="0"/>
        <v>0</v>
      </c>
      <c r="D44" s="156">
        <f t="shared" si="1"/>
        <v>0</v>
      </c>
      <c r="E44" s="154">
        <v>0</v>
      </c>
      <c r="F44" s="154">
        <v>0</v>
      </c>
      <c r="G44" s="154">
        <v>0</v>
      </c>
      <c r="H44" s="154">
        <v>0</v>
      </c>
      <c r="I44" s="170">
        <v>0</v>
      </c>
      <c r="J44" s="154">
        <v>0</v>
      </c>
      <c r="K44" s="154">
        <v>0</v>
      </c>
      <c r="L44" s="154">
        <v>0</v>
      </c>
      <c r="M44" s="154">
        <v>0</v>
      </c>
      <c r="N44" s="154">
        <v>0</v>
      </c>
      <c r="O44" s="154">
        <v>0</v>
      </c>
      <c r="P44" s="154">
        <v>0</v>
      </c>
      <c r="Q44" s="154">
        <v>0</v>
      </c>
      <c r="R44" s="154">
        <v>0</v>
      </c>
      <c r="S44" s="154">
        <v>0</v>
      </c>
      <c r="T44" s="154">
        <v>0</v>
      </c>
      <c r="U44" s="170">
        <v>0</v>
      </c>
      <c r="V44" s="154">
        <v>0</v>
      </c>
      <c r="W44" s="154">
        <v>0</v>
      </c>
      <c r="X44" s="154">
        <v>0</v>
      </c>
      <c r="Y44" s="154">
        <v>0</v>
      </c>
      <c r="Z44" s="154">
        <v>0</v>
      </c>
      <c r="AA44" s="154">
        <f t="shared" si="2"/>
        <v>0</v>
      </c>
      <c r="AB44" s="170">
        <f t="shared" si="3"/>
        <v>0</v>
      </c>
    </row>
    <row r="45" spans="1:28" x14ac:dyDescent="0.25">
      <c r="A45" s="69" t="s">
        <v>148</v>
      </c>
      <c r="B45" s="44" t="s">
        <v>147</v>
      </c>
      <c r="C45" s="156">
        <f>C37</f>
        <v>0.25</v>
      </c>
      <c r="D45" s="156">
        <f t="shared" ref="D45:AB45" si="6">D37</f>
        <v>0.25</v>
      </c>
      <c r="E45" s="156">
        <f t="shared" si="6"/>
        <v>0</v>
      </c>
      <c r="F45" s="156">
        <f t="shared" si="6"/>
        <v>0</v>
      </c>
      <c r="G45" s="156">
        <f t="shared" si="6"/>
        <v>0</v>
      </c>
      <c r="H45" s="156">
        <f t="shared" si="6"/>
        <v>0</v>
      </c>
      <c r="I45" s="156">
        <f t="shared" si="6"/>
        <v>0</v>
      </c>
      <c r="J45" s="156">
        <f t="shared" si="6"/>
        <v>0</v>
      </c>
      <c r="K45" s="156">
        <f t="shared" si="6"/>
        <v>0</v>
      </c>
      <c r="L45" s="156">
        <f t="shared" si="6"/>
        <v>0</v>
      </c>
      <c r="M45" s="156">
        <f t="shared" si="6"/>
        <v>0</v>
      </c>
      <c r="N45" s="156">
        <f t="shared" si="6"/>
        <v>0</v>
      </c>
      <c r="O45" s="156">
        <f t="shared" si="6"/>
        <v>0</v>
      </c>
      <c r="P45" s="156">
        <f t="shared" si="6"/>
        <v>0</v>
      </c>
      <c r="Q45" s="156">
        <f t="shared" si="6"/>
        <v>0</v>
      </c>
      <c r="R45" s="156">
        <f t="shared" si="6"/>
        <v>0</v>
      </c>
      <c r="S45" s="156">
        <f t="shared" si="6"/>
        <v>0.25</v>
      </c>
      <c r="T45" s="156">
        <f t="shared" si="6"/>
        <v>0.25</v>
      </c>
      <c r="U45" s="156">
        <f t="shared" si="6"/>
        <v>0.25</v>
      </c>
      <c r="V45" s="156">
        <f t="shared" si="6"/>
        <v>0.25</v>
      </c>
      <c r="W45" s="156">
        <f t="shared" si="6"/>
        <v>0</v>
      </c>
      <c r="X45" s="156">
        <f t="shared" si="6"/>
        <v>0</v>
      </c>
      <c r="Y45" s="156">
        <f t="shared" si="6"/>
        <v>0</v>
      </c>
      <c r="Z45" s="156">
        <f t="shared" si="6"/>
        <v>0</v>
      </c>
      <c r="AA45" s="156">
        <f t="shared" si="6"/>
        <v>0.25</v>
      </c>
      <c r="AB45" s="156">
        <f t="shared" si="6"/>
        <v>0.25</v>
      </c>
    </row>
    <row r="46" spans="1:28" x14ac:dyDescent="0.25">
      <c r="A46" s="69" t="s">
        <v>146</v>
      </c>
      <c r="B46" s="44" t="s">
        <v>145</v>
      </c>
      <c r="C46" s="156">
        <f t="shared" si="0"/>
        <v>0</v>
      </c>
      <c r="D46" s="156">
        <f t="shared" si="1"/>
        <v>0</v>
      </c>
      <c r="E46" s="154">
        <v>0</v>
      </c>
      <c r="F46" s="154">
        <v>0</v>
      </c>
      <c r="G46" s="154">
        <v>0</v>
      </c>
      <c r="H46" s="154">
        <v>0</v>
      </c>
      <c r="I46" s="170">
        <v>0</v>
      </c>
      <c r="J46" s="154">
        <v>0</v>
      </c>
      <c r="K46" s="154">
        <v>0</v>
      </c>
      <c r="L46" s="154">
        <v>0</v>
      </c>
      <c r="M46" s="154">
        <v>0</v>
      </c>
      <c r="N46" s="154">
        <v>0</v>
      </c>
      <c r="O46" s="154">
        <v>0</v>
      </c>
      <c r="P46" s="154">
        <v>0</v>
      </c>
      <c r="Q46" s="154">
        <v>0</v>
      </c>
      <c r="R46" s="154">
        <v>0</v>
      </c>
      <c r="S46" s="154">
        <v>0</v>
      </c>
      <c r="T46" s="154">
        <v>0</v>
      </c>
      <c r="U46" s="170">
        <v>0</v>
      </c>
      <c r="V46" s="154">
        <v>0</v>
      </c>
      <c r="W46" s="154">
        <v>0</v>
      </c>
      <c r="X46" s="154">
        <v>0</v>
      </c>
      <c r="Y46" s="154">
        <v>0</v>
      </c>
      <c r="Z46" s="154">
        <v>0</v>
      </c>
      <c r="AA46" s="154">
        <f t="shared" si="2"/>
        <v>0</v>
      </c>
      <c r="AB46" s="170">
        <f t="shared" si="3"/>
        <v>0</v>
      </c>
    </row>
    <row r="47" spans="1:28" ht="31.5" x14ac:dyDescent="0.25">
      <c r="A47" s="69" t="s">
        <v>144</v>
      </c>
      <c r="B47" s="44" t="s">
        <v>143</v>
      </c>
      <c r="C47" s="170">
        <f t="shared" si="0"/>
        <v>0</v>
      </c>
      <c r="D47" s="170">
        <f t="shared" si="1"/>
        <v>0</v>
      </c>
      <c r="E47" s="154">
        <v>0</v>
      </c>
      <c r="F47" s="154">
        <v>0</v>
      </c>
      <c r="G47" s="170">
        <v>0</v>
      </c>
      <c r="H47" s="170">
        <v>0</v>
      </c>
      <c r="I47" s="170">
        <v>0</v>
      </c>
      <c r="J47" s="154">
        <v>0</v>
      </c>
      <c r="K47" s="154">
        <v>0</v>
      </c>
      <c r="L47" s="154">
        <v>0</v>
      </c>
      <c r="M47" s="154">
        <v>0</v>
      </c>
      <c r="N47" s="154">
        <v>0</v>
      </c>
      <c r="O47" s="154">
        <v>0</v>
      </c>
      <c r="P47" s="154">
        <v>0</v>
      </c>
      <c r="Q47" s="154">
        <v>0</v>
      </c>
      <c r="R47" s="154">
        <v>0</v>
      </c>
      <c r="S47" s="170">
        <v>0</v>
      </c>
      <c r="T47" s="170">
        <v>0</v>
      </c>
      <c r="U47" s="170">
        <v>0</v>
      </c>
      <c r="V47" s="154">
        <v>0</v>
      </c>
      <c r="W47" s="154">
        <v>0</v>
      </c>
      <c r="X47" s="154">
        <v>0</v>
      </c>
      <c r="Y47" s="154">
        <v>0</v>
      </c>
      <c r="Z47" s="154">
        <v>0</v>
      </c>
      <c r="AA47" s="154">
        <f t="shared" si="2"/>
        <v>0</v>
      </c>
      <c r="AB47" s="170">
        <f t="shared" si="3"/>
        <v>0</v>
      </c>
    </row>
    <row r="48" spans="1:28" ht="31.5" x14ac:dyDescent="0.25">
      <c r="A48" s="69" t="s">
        <v>142</v>
      </c>
      <c r="B48" s="44" t="s">
        <v>141</v>
      </c>
      <c r="C48" s="154">
        <f t="shared" si="0"/>
        <v>0</v>
      </c>
      <c r="D48" s="154">
        <f t="shared" si="1"/>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0</v>
      </c>
      <c r="AA48" s="154">
        <f t="shared" si="2"/>
        <v>0</v>
      </c>
      <c r="AB48" s="155">
        <f t="shared" si="3"/>
        <v>0</v>
      </c>
    </row>
    <row r="49" spans="1:28" x14ac:dyDescent="0.25">
      <c r="A49" s="69" t="s">
        <v>140</v>
      </c>
      <c r="B49" s="44" t="s">
        <v>139</v>
      </c>
      <c r="C49" s="153">
        <f t="shared" si="0"/>
        <v>0</v>
      </c>
      <c r="D49" s="153">
        <f t="shared" si="1"/>
        <v>0</v>
      </c>
      <c r="E49" s="158">
        <v>0</v>
      </c>
      <c r="F49" s="158">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f t="shared" si="2"/>
        <v>0</v>
      </c>
      <c r="AB49" s="153">
        <f t="shared" si="3"/>
        <v>0</v>
      </c>
    </row>
    <row r="50" spans="1:28" ht="18.75" x14ac:dyDescent="0.25">
      <c r="A50" s="69" t="s">
        <v>138</v>
      </c>
      <c r="B50" s="68" t="s">
        <v>137</v>
      </c>
      <c r="C50" s="156">
        <f t="shared" si="0"/>
        <v>0</v>
      </c>
      <c r="D50" s="156">
        <f t="shared" si="1"/>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0</v>
      </c>
      <c r="AA50" s="154">
        <f t="shared" si="2"/>
        <v>0</v>
      </c>
      <c r="AB50" s="155">
        <f t="shared" si="3"/>
        <v>0</v>
      </c>
    </row>
    <row r="51" spans="1:28" s="159" customFormat="1" ht="35.25" customHeight="1" x14ac:dyDescent="0.25">
      <c r="A51" s="72" t="s">
        <v>59</v>
      </c>
      <c r="B51" s="71" t="s">
        <v>136</v>
      </c>
      <c r="C51" s="169">
        <f t="shared" si="0"/>
        <v>0</v>
      </c>
      <c r="D51" s="169">
        <f t="shared" si="1"/>
        <v>0</v>
      </c>
      <c r="E51" s="153">
        <v>0</v>
      </c>
      <c r="F51" s="153">
        <v>0</v>
      </c>
      <c r="G51" s="169">
        <v>0</v>
      </c>
      <c r="H51" s="169">
        <v>0</v>
      </c>
      <c r="I51" s="169">
        <v>0</v>
      </c>
      <c r="J51" s="153">
        <v>0</v>
      </c>
      <c r="K51" s="153">
        <v>0</v>
      </c>
      <c r="L51" s="153">
        <v>0</v>
      </c>
      <c r="M51" s="153">
        <v>0</v>
      </c>
      <c r="N51" s="153">
        <v>0</v>
      </c>
      <c r="O51" s="153">
        <v>0</v>
      </c>
      <c r="P51" s="153">
        <v>0</v>
      </c>
      <c r="Q51" s="153">
        <v>0</v>
      </c>
      <c r="R51" s="153">
        <v>0</v>
      </c>
      <c r="S51" s="169">
        <v>0</v>
      </c>
      <c r="T51" s="169">
        <v>0</v>
      </c>
      <c r="U51" s="169">
        <v>0</v>
      </c>
      <c r="V51" s="153">
        <v>0</v>
      </c>
      <c r="W51" s="153">
        <v>0</v>
      </c>
      <c r="X51" s="153">
        <v>0</v>
      </c>
      <c r="Y51" s="153">
        <v>0</v>
      </c>
      <c r="Z51" s="153">
        <v>0</v>
      </c>
      <c r="AA51" s="153">
        <f t="shared" si="2"/>
        <v>0</v>
      </c>
      <c r="AB51" s="153">
        <f t="shared" si="3"/>
        <v>0</v>
      </c>
    </row>
    <row r="52" spans="1:28" x14ac:dyDescent="0.25">
      <c r="A52" s="69" t="s">
        <v>135</v>
      </c>
      <c r="B52" s="44" t="s">
        <v>134</v>
      </c>
      <c r="C52" s="154">
        <f>C30</f>
        <v>0.29166666666666669</v>
      </c>
      <c r="D52" s="154">
        <f t="shared" ref="D52:AB52" si="7">D30</f>
        <v>0.25833333333333336</v>
      </c>
      <c r="E52" s="154">
        <f t="shared" si="7"/>
        <v>0.29166666666666669</v>
      </c>
      <c r="F52" s="154">
        <f t="shared" si="7"/>
        <v>3.3333333333333319E-2</v>
      </c>
      <c r="G52" s="154">
        <f t="shared" si="7"/>
        <v>0</v>
      </c>
      <c r="H52" s="154">
        <f t="shared" si="7"/>
        <v>0</v>
      </c>
      <c r="I52" s="154">
        <f t="shared" si="7"/>
        <v>0</v>
      </c>
      <c r="J52" s="154">
        <f t="shared" si="7"/>
        <v>0</v>
      </c>
      <c r="K52" s="154">
        <f t="shared" si="7"/>
        <v>0</v>
      </c>
      <c r="L52" s="154">
        <f t="shared" si="7"/>
        <v>0</v>
      </c>
      <c r="M52" s="154">
        <f t="shared" si="7"/>
        <v>0</v>
      </c>
      <c r="N52" s="154">
        <f t="shared" si="7"/>
        <v>0</v>
      </c>
      <c r="O52" s="154">
        <f t="shared" si="7"/>
        <v>0</v>
      </c>
      <c r="P52" s="154">
        <f t="shared" si="7"/>
        <v>0</v>
      </c>
      <c r="Q52" s="154">
        <f t="shared" si="7"/>
        <v>0</v>
      </c>
      <c r="R52" s="154">
        <f t="shared" si="7"/>
        <v>0</v>
      </c>
      <c r="S52" s="154">
        <f t="shared" si="7"/>
        <v>0.29166666666666669</v>
      </c>
      <c r="T52" s="154">
        <f t="shared" si="7"/>
        <v>0.29166666666666669</v>
      </c>
      <c r="U52" s="154">
        <f t="shared" si="7"/>
        <v>0.25833333333333336</v>
      </c>
      <c r="V52" s="154">
        <f t="shared" si="7"/>
        <v>0.25833333333333336</v>
      </c>
      <c r="W52" s="154">
        <f t="shared" si="7"/>
        <v>0</v>
      </c>
      <c r="X52" s="154">
        <f t="shared" si="7"/>
        <v>0</v>
      </c>
      <c r="Y52" s="154">
        <f t="shared" si="7"/>
        <v>0</v>
      </c>
      <c r="Z52" s="154">
        <f t="shared" si="7"/>
        <v>0</v>
      </c>
      <c r="AA52" s="154">
        <f t="shared" si="7"/>
        <v>0.29166666666666669</v>
      </c>
      <c r="AB52" s="154">
        <f t="shared" si="7"/>
        <v>0.25833333333333336</v>
      </c>
    </row>
    <row r="53" spans="1:28" x14ac:dyDescent="0.25">
      <c r="A53" s="69" t="s">
        <v>133</v>
      </c>
      <c r="B53" s="44" t="s">
        <v>127</v>
      </c>
      <c r="C53" s="154">
        <f t="shared" si="0"/>
        <v>0</v>
      </c>
      <c r="D53" s="154">
        <f t="shared" si="1"/>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f t="shared" si="2"/>
        <v>0</v>
      </c>
      <c r="AB53" s="155">
        <f t="shared" si="3"/>
        <v>0</v>
      </c>
    </row>
    <row r="54" spans="1:28" x14ac:dyDescent="0.25">
      <c r="A54" s="69" t="s">
        <v>132</v>
      </c>
      <c r="B54" s="68" t="s">
        <v>126</v>
      </c>
      <c r="C54" s="156">
        <f>C45</f>
        <v>0.25</v>
      </c>
      <c r="D54" s="156">
        <f t="shared" ref="D54:AB54" si="8">D45</f>
        <v>0.25</v>
      </c>
      <c r="E54" s="156">
        <f t="shared" si="8"/>
        <v>0</v>
      </c>
      <c r="F54" s="156">
        <f t="shared" si="8"/>
        <v>0</v>
      </c>
      <c r="G54" s="156">
        <f t="shared" si="8"/>
        <v>0</v>
      </c>
      <c r="H54" s="156">
        <f t="shared" si="8"/>
        <v>0</v>
      </c>
      <c r="I54" s="156">
        <f t="shared" si="8"/>
        <v>0</v>
      </c>
      <c r="J54" s="156">
        <f t="shared" si="8"/>
        <v>0</v>
      </c>
      <c r="K54" s="156">
        <f t="shared" si="8"/>
        <v>0</v>
      </c>
      <c r="L54" s="156">
        <f t="shared" si="8"/>
        <v>0</v>
      </c>
      <c r="M54" s="156">
        <f t="shared" si="8"/>
        <v>0</v>
      </c>
      <c r="N54" s="156">
        <f t="shared" si="8"/>
        <v>0</v>
      </c>
      <c r="O54" s="156">
        <f t="shared" si="8"/>
        <v>0</v>
      </c>
      <c r="P54" s="156">
        <f t="shared" si="8"/>
        <v>0</v>
      </c>
      <c r="Q54" s="156">
        <f t="shared" si="8"/>
        <v>0</v>
      </c>
      <c r="R54" s="156">
        <f t="shared" si="8"/>
        <v>0</v>
      </c>
      <c r="S54" s="156">
        <f t="shared" si="8"/>
        <v>0.25</v>
      </c>
      <c r="T54" s="156">
        <f t="shared" si="8"/>
        <v>0.25</v>
      </c>
      <c r="U54" s="156">
        <f t="shared" si="8"/>
        <v>0.25</v>
      </c>
      <c r="V54" s="156">
        <f t="shared" si="8"/>
        <v>0.25</v>
      </c>
      <c r="W54" s="156">
        <f t="shared" si="8"/>
        <v>0</v>
      </c>
      <c r="X54" s="156">
        <f t="shared" si="8"/>
        <v>0</v>
      </c>
      <c r="Y54" s="156">
        <f t="shared" si="8"/>
        <v>0</v>
      </c>
      <c r="Z54" s="156">
        <f t="shared" si="8"/>
        <v>0</v>
      </c>
      <c r="AA54" s="156">
        <f t="shared" si="8"/>
        <v>0.25</v>
      </c>
      <c r="AB54" s="156">
        <f t="shared" si="8"/>
        <v>0.25</v>
      </c>
    </row>
    <row r="55" spans="1:28" x14ac:dyDescent="0.25">
      <c r="A55" s="69" t="s">
        <v>131</v>
      </c>
      <c r="B55" s="68" t="s">
        <v>125</v>
      </c>
      <c r="C55" s="156">
        <f t="shared" si="0"/>
        <v>0</v>
      </c>
      <c r="D55" s="156">
        <f t="shared" si="1"/>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f t="shared" si="2"/>
        <v>0</v>
      </c>
      <c r="AB55" s="155">
        <f t="shared" si="3"/>
        <v>0</v>
      </c>
    </row>
    <row r="56" spans="1:28" x14ac:dyDescent="0.25">
      <c r="A56" s="69" t="s">
        <v>130</v>
      </c>
      <c r="B56" s="68" t="s">
        <v>124</v>
      </c>
      <c r="C56" s="170">
        <f t="shared" si="0"/>
        <v>0</v>
      </c>
      <c r="D56" s="170">
        <f t="shared" si="1"/>
        <v>0</v>
      </c>
      <c r="E56" s="154">
        <v>0</v>
      </c>
      <c r="F56" s="154">
        <v>0</v>
      </c>
      <c r="G56" s="170">
        <v>0</v>
      </c>
      <c r="H56" s="170">
        <v>0</v>
      </c>
      <c r="I56" s="170">
        <v>0</v>
      </c>
      <c r="J56" s="154">
        <v>0</v>
      </c>
      <c r="K56" s="170">
        <v>0</v>
      </c>
      <c r="L56" s="154">
        <v>0</v>
      </c>
      <c r="M56" s="170">
        <v>0</v>
      </c>
      <c r="N56" s="154">
        <v>0</v>
      </c>
      <c r="O56" s="154">
        <v>0</v>
      </c>
      <c r="P56" s="154">
        <v>0</v>
      </c>
      <c r="Q56" s="154">
        <v>0</v>
      </c>
      <c r="R56" s="154">
        <v>0</v>
      </c>
      <c r="S56" s="170">
        <v>0</v>
      </c>
      <c r="T56" s="170">
        <v>0</v>
      </c>
      <c r="U56" s="170">
        <v>0</v>
      </c>
      <c r="V56" s="154">
        <v>0</v>
      </c>
      <c r="W56" s="170">
        <v>0</v>
      </c>
      <c r="X56" s="154">
        <v>0</v>
      </c>
      <c r="Y56" s="170">
        <v>0</v>
      </c>
      <c r="Z56" s="154">
        <v>0</v>
      </c>
      <c r="AA56" s="170">
        <f t="shared" si="2"/>
        <v>0</v>
      </c>
      <c r="AB56" s="171">
        <f t="shared" si="3"/>
        <v>0</v>
      </c>
    </row>
    <row r="57" spans="1:28" ht="18.75" x14ac:dyDescent="0.25">
      <c r="A57" s="69" t="s">
        <v>129</v>
      </c>
      <c r="B57" s="68" t="s">
        <v>123</v>
      </c>
      <c r="C57" s="156">
        <f t="shared" si="0"/>
        <v>0</v>
      </c>
      <c r="D57" s="156">
        <f t="shared" si="1"/>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f t="shared" si="2"/>
        <v>0</v>
      </c>
      <c r="AB57" s="155">
        <f t="shared" si="3"/>
        <v>0</v>
      </c>
    </row>
    <row r="58" spans="1:28" s="159" customFormat="1" ht="36.75" customHeight="1" x14ac:dyDescent="0.25">
      <c r="A58" s="72" t="s">
        <v>58</v>
      </c>
      <c r="B58" s="92" t="s">
        <v>227</v>
      </c>
      <c r="C58" s="157">
        <f t="shared" si="0"/>
        <v>0</v>
      </c>
      <c r="D58" s="157">
        <f t="shared" si="1"/>
        <v>0</v>
      </c>
      <c r="E58" s="153">
        <v>0</v>
      </c>
      <c r="F58" s="153">
        <v>0</v>
      </c>
      <c r="G58" s="153">
        <v>0</v>
      </c>
      <c r="H58" s="153">
        <v>0</v>
      </c>
      <c r="I58" s="153">
        <v>0</v>
      </c>
      <c r="J58" s="153">
        <v>0</v>
      </c>
      <c r="K58" s="153">
        <v>0</v>
      </c>
      <c r="L58" s="153">
        <v>0</v>
      </c>
      <c r="M58" s="153">
        <v>0</v>
      </c>
      <c r="N58" s="153">
        <v>0</v>
      </c>
      <c r="O58" s="153">
        <v>0</v>
      </c>
      <c r="P58" s="153">
        <v>0</v>
      </c>
      <c r="Q58" s="153">
        <v>0</v>
      </c>
      <c r="R58" s="153">
        <v>0</v>
      </c>
      <c r="S58" s="153">
        <v>0</v>
      </c>
      <c r="T58" s="153">
        <v>0</v>
      </c>
      <c r="U58" s="153">
        <v>0</v>
      </c>
      <c r="V58" s="153">
        <v>0</v>
      </c>
      <c r="W58" s="153">
        <v>0</v>
      </c>
      <c r="X58" s="153">
        <v>0</v>
      </c>
      <c r="Y58" s="153">
        <v>0</v>
      </c>
      <c r="Z58" s="153">
        <v>0</v>
      </c>
      <c r="AA58" s="153">
        <f t="shared" si="2"/>
        <v>0</v>
      </c>
      <c r="AB58" s="153">
        <f t="shared" si="3"/>
        <v>0</v>
      </c>
    </row>
    <row r="59" spans="1:28" s="159" customFormat="1" x14ac:dyDescent="0.25">
      <c r="A59" s="72" t="s">
        <v>56</v>
      </c>
      <c r="B59" s="71" t="s">
        <v>128</v>
      </c>
      <c r="C59" s="153">
        <f t="shared" si="0"/>
        <v>0</v>
      </c>
      <c r="D59" s="153">
        <f t="shared" si="1"/>
        <v>0</v>
      </c>
      <c r="E59" s="153">
        <v>0</v>
      </c>
      <c r="F59" s="153">
        <v>0</v>
      </c>
      <c r="G59" s="153">
        <v>0</v>
      </c>
      <c r="H59" s="153">
        <v>0</v>
      </c>
      <c r="I59" s="153">
        <v>0</v>
      </c>
      <c r="J59" s="153">
        <v>0</v>
      </c>
      <c r="K59" s="153">
        <v>0</v>
      </c>
      <c r="L59" s="153">
        <v>0</v>
      </c>
      <c r="M59" s="153">
        <v>0</v>
      </c>
      <c r="N59" s="153">
        <v>0</v>
      </c>
      <c r="O59" s="153">
        <v>0</v>
      </c>
      <c r="P59" s="153">
        <v>0</v>
      </c>
      <c r="Q59" s="153">
        <v>0</v>
      </c>
      <c r="R59" s="153">
        <v>0</v>
      </c>
      <c r="S59" s="153">
        <v>0</v>
      </c>
      <c r="T59" s="153">
        <v>0</v>
      </c>
      <c r="U59" s="153">
        <v>0</v>
      </c>
      <c r="V59" s="153">
        <v>0</v>
      </c>
      <c r="W59" s="153">
        <v>0</v>
      </c>
      <c r="X59" s="153">
        <v>0</v>
      </c>
      <c r="Y59" s="153">
        <v>0</v>
      </c>
      <c r="Z59" s="153">
        <v>0</v>
      </c>
      <c r="AA59" s="153">
        <f t="shared" si="2"/>
        <v>0</v>
      </c>
      <c r="AB59" s="153">
        <f t="shared" si="3"/>
        <v>0</v>
      </c>
    </row>
    <row r="60" spans="1:28" x14ac:dyDescent="0.25">
      <c r="A60" s="69" t="s">
        <v>221</v>
      </c>
      <c r="B60" s="70" t="s">
        <v>149</v>
      </c>
      <c r="C60" s="154">
        <f t="shared" si="0"/>
        <v>0</v>
      </c>
      <c r="D60" s="154">
        <f t="shared" si="1"/>
        <v>0</v>
      </c>
      <c r="E60" s="154">
        <v>0</v>
      </c>
      <c r="F60" s="154">
        <v>0</v>
      </c>
      <c r="G60" s="154">
        <v>0</v>
      </c>
      <c r="H60" s="154">
        <v>0</v>
      </c>
      <c r="I60" s="154">
        <v>0</v>
      </c>
      <c r="J60" s="154">
        <v>0</v>
      </c>
      <c r="K60" s="154">
        <v>0</v>
      </c>
      <c r="L60" s="154">
        <v>0</v>
      </c>
      <c r="M60" s="154">
        <v>0</v>
      </c>
      <c r="N60" s="154">
        <v>0</v>
      </c>
      <c r="O60" s="154">
        <v>0</v>
      </c>
      <c r="P60" s="154">
        <v>0</v>
      </c>
      <c r="Q60" s="154">
        <v>0</v>
      </c>
      <c r="R60" s="154">
        <v>0</v>
      </c>
      <c r="S60" s="154">
        <v>0</v>
      </c>
      <c r="T60" s="154">
        <v>0</v>
      </c>
      <c r="U60" s="154">
        <v>0</v>
      </c>
      <c r="V60" s="154">
        <v>0</v>
      </c>
      <c r="W60" s="154">
        <v>0</v>
      </c>
      <c r="X60" s="154">
        <v>0</v>
      </c>
      <c r="Y60" s="154">
        <v>0</v>
      </c>
      <c r="Z60" s="154">
        <v>0</v>
      </c>
      <c r="AA60" s="154">
        <f t="shared" si="2"/>
        <v>0</v>
      </c>
      <c r="AB60" s="154">
        <f t="shared" si="3"/>
        <v>0</v>
      </c>
    </row>
    <row r="61" spans="1:28" x14ac:dyDescent="0.25">
      <c r="A61" s="69" t="s">
        <v>222</v>
      </c>
      <c r="B61" s="70" t="s">
        <v>147</v>
      </c>
      <c r="C61" s="154">
        <f t="shared" si="0"/>
        <v>0.25</v>
      </c>
      <c r="D61" s="154">
        <f t="shared" si="1"/>
        <v>0.25</v>
      </c>
      <c r="E61" s="154">
        <v>0</v>
      </c>
      <c r="F61" s="154">
        <v>0</v>
      </c>
      <c r="G61" s="154">
        <v>0</v>
      </c>
      <c r="H61" s="154">
        <v>0</v>
      </c>
      <c r="I61" s="154">
        <v>0</v>
      </c>
      <c r="J61" s="154">
        <v>0</v>
      </c>
      <c r="K61" s="154">
        <v>0</v>
      </c>
      <c r="L61" s="154">
        <v>0</v>
      </c>
      <c r="M61" s="154">
        <v>0</v>
      </c>
      <c r="N61" s="154">
        <v>0</v>
      </c>
      <c r="O61" s="154">
        <v>0</v>
      </c>
      <c r="P61" s="154">
        <v>0</v>
      </c>
      <c r="Q61" s="154">
        <v>0</v>
      </c>
      <c r="R61" s="154">
        <v>0</v>
      </c>
      <c r="S61" s="154">
        <v>0.25</v>
      </c>
      <c r="T61" s="154">
        <v>0.25</v>
      </c>
      <c r="U61" s="154">
        <v>0.25</v>
      </c>
      <c r="V61" s="154">
        <v>0.25</v>
      </c>
      <c r="W61" s="154">
        <v>0</v>
      </c>
      <c r="X61" s="154">
        <v>0</v>
      </c>
      <c r="Y61" s="154">
        <v>0</v>
      </c>
      <c r="Z61" s="154">
        <v>0</v>
      </c>
      <c r="AA61" s="154">
        <f t="shared" si="2"/>
        <v>0.25</v>
      </c>
      <c r="AB61" s="154">
        <f t="shared" si="3"/>
        <v>0.25</v>
      </c>
    </row>
    <row r="62" spans="1:28" x14ac:dyDescent="0.25">
      <c r="A62" s="69" t="s">
        <v>223</v>
      </c>
      <c r="B62" s="70" t="s">
        <v>145</v>
      </c>
      <c r="C62" s="154">
        <f t="shared" si="0"/>
        <v>0</v>
      </c>
      <c r="D62" s="154">
        <f t="shared" si="1"/>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f t="shared" si="2"/>
        <v>0</v>
      </c>
      <c r="AB62" s="154">
        <f t="shared" si="3"/>
        <v>0</v>
      </c>
    </row>
    <row r="63" spans="1:28" x14ac:dyDescent="0.25">
      <c r="A63" s="69" t="s">
        <v>224</v>
      </c>
      <c r="B63" s="70" t="s">
        <v>226</v>
      </c>
      <c r="C63" s="154">
        <f t="shared" si="0"/>
        <v>0</v>
      </c>
      <c r="D63" s="154">
        <f t="shared" si="1"/>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f t="shared" si="2"/>
        <v>0</v>
      </c>
      <c r="AB63" s="154">
        <f t="shared" si="3"/>
        <v>0</v>
      </c>
    </row>
    <row r="64" spans="1:28" ht="18.75" x14ac:dyDescent="0.25">
      <c r="A64" s="69" t="s">
        <v>225</v>
      </c>
      <c r="B64" s="68" t="s">
        <v>123</v>
      </c>
      <c r="C64" s="156">
        <f t="shared" si="0"/>
        <v>0</v>
      </c>
      <c r="D64" s="156">
        <f t="shared" si="1"/>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f t="shared" si="2"/>
        <v>0</v>
      </c>
      <c r="AB64" s="155">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71"/>
      <c r="C66" s="371"/>
      <c r="D66" s="371"/>
      <c r="E66" s="371"/>
      <c r="F66" s="371"/>
      <c r="G66" s="371"/>
      <c r="H66" s="371"/>
      <c r="I66" s="60"/>
      <c r="J66" s="60"/>
      <c r="K66" s="64"/>
      <c r="L66" s="64"/>
      <c r="M66" s="64"/>
      <c r="N66" s="64"/>
      <c r="O66" s="64"/>
      <c r="P66" s="64"/>
      <c r="Q66" s="64"/>
      <c r="R66" s="64"/>
      <c r="S66" s="64"/>
      <c r="T66" s="64"/>
      <c r="U66" s="228"/>
      <c r="V66" s="228"/>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72"/>
      <c r="C68" s="372"/>
      <c r="D68" s="372"/>
      <c r="E68" s="372"/>
      <c r="F68" s="372"/>
      <c r="G68" s="372"/>
      <c r="H68" s="372"/>
      <c r="I68" s="61"/>
      <c r="J68" s="61"/>
      <c r="K68" s="56"/>
      <c r="L68" s="56"/>
      <c r="M68" s="56"/>
      <c r="N68" s="56"/>
      <c r="O68" s="56"/>
      <c r="P68" s="56"/>
      <c r="Q68" s="56"/>
      <c r="R68" s="56"/>
      <c r="U68" s="229"/>
      <c r="V68" s="229"/>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71"/>
      <c r="C70" s="371"/>
      <c r="D70" s="371"/>
      <c r="E70" s="371"/>
      <c r="F70" s="371"/>
      <c r="G70" s="371"/>
      <c r="H70" s="371"/>
      <c r="I70" s="60"/>
      <c r="J70" s="60"/>
      <c r="K70" s="56"/>
      <c r="L70" s="56"/>
      <c r="M70" s="56"/>
      <c r="N70" s="56"/>
      <c r="O70" s="56"/>
      <c r="P70" s="56"/>
      <c r="Q70" s="56"/>
      <c r="R70" s="56"/>
      <c r="U70" s="228"/>
      <c r="V70" s="228"/>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71"/>
      <c r="C72" s="371"/>
      <c r="D72" s="371"/>
      <c r="E72" s="371"/>
      <c r="F72" s="371"/>
      <c r="G72" s="371"/>
      <c r="H72" s="371"/>
      <c r="I72" s="60"/>
      <c r="J72" s="60"/>
      <c r="K72" s="56"/>
      <c r="L72" s="56"/>
      <c r="M72" s="62"/>
      <c r="N72" s="56"/>
      <c r="O72" s="56"/>
      <c r="P72" s="56"/>
      <c r="Q72" s="56"/>
      <c r="R72" s="56"/>
      <c r="U72" s="228"/>
      <c r="V72" s="228"/>
      <c r="W72" s="56"/>
      <c r="X72" s="56"/>
      <c r="Y72" s="62"/>
      <c r="Z72" s="56"/>
      <c r="AA72" s="56"/>
    </row>
    <row r="73" spans="1:27" ht="32.25" customHeight="1" x14ac:dyDescent="0.25">
      <c r="A73" s="56"/>
      <c r="B73" s="372"/>
      <c r="C73" s="372"/>
      <c r="D73" s="372"/>
      <c r="E73" s="372"/>
      <c r="F73" s="372"/>
      <c r="G73" s="372"/>
      <c r="H73" s="372"/>
      <c r="I73" s="61"/>
      <c r="J73" s="61"/>
      <c r="K73" s="56"/>
      <c r="L73" s="56"/>
      <c r="M73" s="56"/>
      <c r="N73" s="56"/>
      <c r="O73" s="56"/>
      <c r="P73" s="56"/>
      <c r="Q73" s="56"/>
      <c r="R73" s="56"/>
      <c r="U73" s="229"/>
      <c r="V73" s="229"/>
      <c r="W73" s="56"/>
      <c r="X73" s="56"/>
      <c r="Y73" s="56"/>
      <c r="Z73" s="56"/>
      <c r="AA73" s="56"/>
    </row>
    <row r="74" spans="1:27" ht="51.75" customHeight="1" x14ac:dyDescent="0.25">
      <c r="A74" s="56"/>
      <c r="B74" s="371"/>
      <c r="C74" s="371"/>
      <c r="D74" s="371"/>
      <c r="E74" s="371"/>
      <c r="F74" s="371"/>
      <c r="G74" s="371"/>
      <c r="H74" s="371"/>
      <c r="I74" s="60"/>
      <c r="J74" s="60"/>
      <c r="K74" s="56"/>
      <c r="L74" s="56"/>
      <c r="M74" s="56"/>
      <c r="N74" s="56"/>
      <c r="O74" s="56"/>
      <c r="P74" s="56"/>
      <c r="Q74" s="56"/>
      <c r="R74" s="56"/>
      <c r="U74" s="228"/>
      <c r="V74" s="228"/>
      <c r="W74" s="56"/>
      <c r="X74" s="56"/>
      <c r="Y74" s="56"/>
      <c r="Z74" s="56"/>
      <c r="AA74" s="56"/>
    </row>
    <row r="75" spans="1:27" ht="21.75" customHeight="1" x14ac:dyDescent="0.25">
      <c r="A75" s="56"/>
      <c r="B75" s="369"/>
      <c r="C75" s="369"/>
      <c r="D75" s="369"/>
      <c r="E75" s="369"/>
      <c r="F75" s="369"/>
      <c r="G75" s="369"/>
      <c r="H75" s="369"/>
      <c r="I75" s="59"/>
      <c r="J75" s="59"/>
      <c r="K75" s="58"/>
      <c r="L75" s="58"/>
      <c r="M75" s="56"/>
      <c r="N75" s="56"/>
      <c r="O75" s="56"/>
      <c r="P75" s="56"/>
      <c r="Q75" s="56"/>
      <c r="R75" s="56"/>
      <c r="U75" s="226"/>
      <c r="V75" s="226"/>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70"/>
      <c r="C77" s="370"/>
      <c r="D77" s="370"/>
      <c r="E77" s="370"/>
      <c r="F77" s="370"/>
      <c r="G77" s="370"/>
      <c r="H77" s="370"/>
      <c r="I77" s="57"/>
      <c r="J77" s="57"/>
      <c r="K77" s="56"/>
      <c r="L77" s="56"/>
      <c r="M77" s="56"/>
      <c r="N77" s="56"/>
      <c r="O77" s="56"/>
      <c r="P77" s="56"/>
      <c r="Q77" s="56"/>
      <c r="R77" s="56"/>
      <c r="U77" s="227"/>
      <c r="V77" s="227"/>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5:AB45 D54:AB54">
    <cfRule type="cellIs" dxfId="1" priority="3" operator="equal">
      <formula>0</formula>
    </cfRule>
  </conditionalFormatting>
  <conditionalFormatting sqref="C24:D64 D27:AB27 D30:AB30 D52:AB52 D45:AB45 D54:AB5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55" zoomScaleSheetLayoutView="55" workbookViewId="0">
      <selection activeCell="A26" sqref="A26"/>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44" t="s">
        <v>553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8"/>
      <c r="AV6" s="13"/>
    </row>
    <row r="7" spans="1:48" ht="18.75" x14ac:dyDescent="0.25">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414</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535</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49" t="s">
        <v>538</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19"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19" customFormat="1" x14ac:dyDescent="0.25">
      <c r="A21" s="384" t="s">
        <v>395</v>
      </c>
      <c r="B21" s="384"/>
      <c r="C21" s="384"/>
      <c r="D21" s="384"/>
      <c r="E21" s="384"/>
      <c r="F21" s="384"/>
      <c r="G21" s="384"/>
      <c r="H21" s="384"/>
      <c r="I21" s="384"/>
      <c r="J21" s="384"/>
      <c r="K21" s="384"/>
      <c r="L21" s="384"/>
      <c r="M21" s="384"/>
      <c r="N21" s="384"/>
      <c r="O21" s="384"/>
      <c r="P21" s="384"/>
      <c r="Q21" s="384"/>
      <c r="R21" s="384"/>
      <c r="S21" s="384"/>
      <c r="T21" s="384"/>
      <c r="U21" s="384"/>
      <c r="V21" s="384"/>
      <c r="W21" s="384"/>
      <c r="X21" s="384"/>
      <c r="Y21" s="384"/>
      <c r="Z21" s="384"/>
      <c r="AA21" s="384"/>
      <c r="AB21" s="384"/>
      <c r="AC21" s="384"/>
      <c r="AD21" s="384"/>
      <c r="AE21" s="384"/>
      <c r="AF21" s="384"/>
      <c r="AG21" s="384"/>
      <c r="AH21" s="384"/>
      <c r="AI21" s="384"/>
      <c r="AJ21" s="384"/>
      <c r="AK21" s="384"/>
      <c r="AL21" s="384"/>
      <c r="AM21" s="384"/>
      <c r="AN21" s="384"/>
      <c r="AO21" s="384"/>
      <c r="AP21" s="384"/>
      <c r="AQ21" s="384"/>
      <c r="AR21" s="384"/>
      <c r="AS21" s="384"/>
      <c r="AT21" s="384"/>
      <c r="AU21" s="384"/>
      <c r="AV21" s="384"/>
    </row>
    <row r="22" spans="1:48" s="19" customFormat="1" ht="58.5" customHeight="1" x14ac:dyDescent="0.25">
      <c r="A22" s="385" t="s">
        <v>52</v>
      </c>
      <c r="B22" s="388" t="s">
        <v>24</v>
      </c>
      <c r="C22" s="385" t="s">
        <v>51</v>
      </c>
      <c r="D22" s="385" t="s">
        <v>50</v>
      </c>
      <c r="E22" s="391" t="s">
        <v>405</v>
      </c>
      <c r="F22" s="392"/>
      <c r="G22" s="392"/>
      <c r="H22" s="392"/>
      <c r="I22" s="392"/>
      <c r="J22" s="392"/>
      <c r="K22" s="392"/>
      <c r="L22" s="393"/>
      <c r="M22" s="385" t="s">
        <v>49</v>
      </c>
      <c r="N22" s="385" t="s">
        <v>48</v>
      </c>
      <c r="O22" s="385" t="s">
        <v>47</v>
      </c>
      <c r="P22" s="395" t="s">
        <v>236</v>
      </c>
      <c r="Q22" s="395" t="s">
        <v>46</v>
      </c>
      <c r="R22" s="395" t="s">
        <v>45</v>
      </c>
      <c r="S22" s="395" t="s">
        <v>44</v>
      </c>
      <c r="T22" s="395"/>
      <c r="U22" s="398" t="s">
        <v>43</v>
      </c>
      <c r="V22" s="398" t="s">
        <v>42</v>
      </c>
      <c r="W22" s="395" t="s">
        <v>41</v>
      </c>
      <c r="X22" s="395" t="s">
        <v>40</v>
      </c>
      <c r="Y22" s="395" t="s">
        <v>39</v>
      </c>
      <c r="Z22" s="394" t="s">
        <v>38</v>
      </c>
      <c r="AA22" s="395" t="s">
        <v>37</v>
      </c>
      <c r="AB22" s="395" t="s">
        <v>36</v>
      </c>
      <c r="AC22" s="395" t="s">
        <v>35</v>
      </c>
      <c r="AD22" s="395" t="s">
        <v>34</v>
      </c>
      <c r="AE22" s="395" t="s">
        <v>33</v>
      </c>
      <c r="AF22" s="395" t="s">
        <v>32</v>
      </c>
      <c r="AG22" s="395"/>
      <c r="AH22" s="395"/>
      <c r="AI22" s="395"/>
      <c r="AJ22" s="395"/>
      <c r="AK22" s="395"/>
      <c r="AL22" s="395" t="s">
        <v>31</v>
      </c>
      <c r="AM22" s="395"/>
      <c r="AN22" s="395"/>
      <c r="AO22" s="395"/>
      <c r="AP22" s="395" t="s">
        <v>30</v>
      </c>
      <c r="AQ22" s="395"/>
      <c r="AR22" s="395" t="s">
        <v>29</v>
      </c>
      <c r="AS22" s="395" t="s">
        <v>28</v>
      </c>
      <c r="AT22" s="395" t="s">
        <v>27</v>
      </c>
      <c r="AU22" s="395" t="s">
        <v>26</v>
      </c>
      <c r="AV22" s="395" t="s">
        <v>25</v>
      </c>
    </row>
    <row r="23" spans="1:48" s="19" customFormat="1" ht="64.5" customHeight="1" x14ac:dyDescent="0.25">
      <c r="A23" s="386"/>
      <c r="B23" s="389"/>
      <c r="C23" s="386"/>
      <c r="D23" s="386"/>
      <c r="E23" s="401" t="s">
        <v>23</v>
      </c>
      <c r="F23" s="403" t="s">
        <v>127</v>
      </c>
      <c r="G23" s="403" t="s">
        <v>126</v>
      </c>
      <c r="H23" s="403" t="s">
        <v>125</v>
      </c>
      <c r="I23" s="405" t="s">
        <v>327</v>
      </c>
      <c r="J23" s="405" t="s">
        <v>328</v>
      </c>
      <c r="K23" s="405" t="s">
        <v>329</v>
      </c>
      <c r="L23" s="403" t="s">
        <v>80</v>
      </c>
      <c r="M23" s="386"/>
      <c r="N23" s="386"/>
      <c r="O23" s="386"/>
      <c r="P23" s="395"/>
      <c r="Q23" s="395"/>
      <c r="R23" s="395"/>
      <c r="S23" s="396" t="s">
        <v>2</v>
      </c>
      <c r="T23" s="396" t="s">
        <v>11</v>
      </c>
      <c r="U23" s="398"/>
      <c r="V23" s="398"/>
      <c r="W23" s="395"/>
      <c r="X23" s="395"/>
      <c r="Y23" s="395"/>
      <c r="Z23" s="395"/>
      <c r="AA23" s="395"/>
      <c r="AB23" s="395"/>
      <c r="AC23" s="395"/>
      <c r="AD23" s="395"/>
      <c r="AE23" s="395"/>
      <c r="AF23" s="395" t="s">
        <v>22</v>
      </c>
      <c r="AG23" s="395"/>
      <c r="AH23" s="395" t="s">
        <v>21</v>
      </c>
      <c r="AI23" s="395"/>
      <c r="AJ23" s="385" t="s">
        <v>20</v>
      </c>
      <c r="AK23" s="385" t="s">
        <v>19</v>
      </c>
      <c r="AL23" s="385" t="s">
        <v>18</v>
      </c>
      <c r="AM23" s="385" t="s">
        <v>17</v>
      </c>
      <c r="AN23" s="385" t="s">
        <v>16</v>
      </c>
      <c r="AO23" s="385" t="s">
        <v>15</v>
      </c>
      <c r="AP23" s="385" t="s">
        <v>14</v>
      </c>
      <c r="AQ23" s="399" t="s">
        <v>11</v>
      </c>
      <c r="AR23" s="395"/>
      <c r="AS23" s="395"/>
      <c r="AT23" s="395"/>
      <c r="AU23" s="395"/>
      <c r="AV23" s="395"/>
    </row>
    <row r="24" spans="1:48" s="19" customFormat="1" ht="107.25" customHeight="1" x14ac:dyDescent="0.25">
      <c r="A24" s="387"/>
      <c r="B24" s="390"/>
      <c r="C24" s="387"/>
      <c r="D24" s="387"/>
      <c r="E24" s="402"/>
      <c r="F24" s="404"/>
      <c r="G24" s="404"/>
      <c r="H24" s="404"/>
      <c r="I24" s="406"/>
      <c r="J24" s="406"/>
      <c r="K24" s="406"/>
      <c r="L24" s="404"/>
      <c r="M24" s="387"/>
      <c r="N24" s="387"/>
      <c r="O24" s="387"/>
      <c r="P24" s="395"/>
      <c r="Q24" s="395"/>
      <c r="R24" s="395"/>
      <c r="S24" s="397"/>
      <c r="T24" s="397"/>
      <c r="U24" s="398"/>
      <c r="V24" s="398"/>
      <c r="W24" s="395"/>
      <c r="X24" s="395"/>
      <c r="Y24" s="395"/>
      <c r="Z24" s="395"/>
      <c r="AA24" s="395"/>
      <c r="AB24" s="395"/>
      <c r="AC24" s="395"/>
      <c r="AD24" s="395"/>
      <c r="AE24" s="395"/>
      <c r="AF24" s="236" t="s">
        <v>13</v>
      </c>
      <c r="AG24" s="236" t="s">
        <v>12</v>
      </c>
      <c r="AH24" s="130" t="s">
        <v>2</v>
      </c>
      <c r="AI24" s="130" t="s">
        <v>11</v>
      </c>
      <c r="AJ24" s="387"/>
      <c r="AK24" s="387"/>
      <c r="AL24" s="387"/>
      <c r="AM24" s="387"/>
      <c r="AN24" s="387"/>
      <c r="AO24" s="387"/>
      <c r="AP24" s="387"/>
      <c r="AQ24" s="400"/>
      <c r="AR24" s="395"/>
      <c r="AS24" s="395"/>
      <c r="AT24" s="395"/>
      <c r="AU24" s="395"/>
      <c r="AV24" s="395"/>
    </row>
    <row r="25" spans="1:48" s="18" customFormat="1" ht="22.5" customHeight="1" x14ac:dyDescent="0.2">
      <c r="A25" s="233">
        <v>1</v>
      </c>
      <c r="B25" s="233">
        <v>2</v>
      </c>
      <c r="C25" s="233">
        <v>4</v>
      </c>
      <c r="D25" s="233">
        <v>5</v>
      </c>
      <c r="E25" s="233">
        <v>6</v>
      </c>
      <c r="F25" s="233">
        <f>E25+1</f>
        <v>7</v>
      </c>
      <c r="G25" s="233">
        <f t="shared" ref="G25:AV25" si="0">F25+1</f>
        <v>8</v>
      </c>
      <c r="H25" s="233">
        <f t="shared" si="0"/>
        <v>9</v>
      </c>
      <c r="I25" s="233">
        <f t="shared" si="0"/>
        <v>10</v>
      </c>
      <c r="J25" s="233">
        <f t="shared" si="0"/>
        <v>11</v>
      </c>
      <c r="K25" s="233">
        <f t="shared" si="0"/>
        <v>12</v>
      </c>
      <c r="L25" s="233">
        <f t="shared" si="0"/>
        <v>13</v>
      </c>
      <c r="M25" s="233">
        <f t="shared" si="0"/>
        <v>14</v>
      </c>
      <c r="N25" s="233">
        <f t="shared" si="0"/>
        <v>15</v>
      </c>
      <c r="O25" s="233">
        <f t="shared" si="0"/>
        <v>16</v>
      </c>
      <c r="P25" s="233">
        <f t="shared" si="0"/>
        <v>17</v>
      </c>
      <c r="Q25" s="233">
        <f t="shared" si="0"/>
        <v>18</v>
      </c>
      <c r="R25" s="233">
        <f t="shared" si="0"/>
        <v>19</v>
      </c>
      <c r="S25" s="233">
        <f t="shared" si="0"/>
        <v>20</v>
      </c>
      <c r="T25" s="233">
        <f t="shared" si="0"/>
        <v>21</v>
      </c>
      <c r="U25" s="233">
        <f t="shared" si="0"/>
        <v>22</v>
      </c>
      <c r="V25" s="233">
        <f t="shared" si="0"/>
        <v>23</v>
      </c>
      <c r="W25" s="233">
        <f t="shared" si="0"/>
        <v>24</v>
      </c>
      <c r="X25" s="233">
        <f t="shared" si="0"/>
        <v>25</v>
      </c>
      <c r="Y25" s="233">
        <f t="shared" si="0"/>
        <v>26</v>
      </c>
      <c r="Z25" s="233">
        <f t="shared" si="0"/>
        <v>27</v>
      </c>
      <c r="AA25" s="233">
        <f t="shared" si="0"/>
        <v>28</v>
      </c>
      <c r="AB25" s="233">
        <f t="shared" si="0"/>
        <v>29</v>
      </c>
      <c r="AC25" s="233">
        <f t="shared" si="0"/>
        <v>30</v>
      </c>
      <c r="AD25" s="233">
        <f t="shared" si="0"/>
        <v>31</v>
      </c>
      <c r="AE25" s="233">
        <f t="shared" si="0"/>
        <v>32</v>
      </c>
      <c r="AF25" s="233">
        <f t="shared" si="0"/>
        <v>33</v>
      </c>
      <c r="AG25" s="233">
        <f t="shared" si="0"/>
        <v>34</v>
      </c>
      <c r="AH25" s="233">
        <f t="shared" si="0"/>
        <v>35</v>
      </c>
      <c r="AI25" s="233">
        <f t="shared" si="0"/>
        <v>36</v>
      </c>
      <c r="AJ25" s="233">
        <f t="shared" si="0"/>
        <v>37</v>
      </c>
      <c r="AK25" s="233">
        <f t="shared" si="0"/>
        <v>38</v>
      </c>
      <c r="AL25" s="233">
        <f t="shared" si="0"/>
        <v>39</v>
      </c>
      <c r="AM25" s="233">
        <f t="shared" si="0"/>
        <v>40</v>
      </c>
      <c r="AN25" s="233">
        <f t="shared" si="0"/>
        <v>41</v>
      </c>
      <c r="AO25" s="233">
        <f t="shared" si="0"/>
        <v>42</v>
      </c>
      <c r="AP25" s="233">
        <f t="shared" si="0"/>
        <v>43</v>
      </c>
      <c r="AQ25" s="233">
        <f t="shared" si="0"/>
        <v>44</v>
      </c>
      <c r="AR25" s="233">
        <f t="shared" si="0"/>
        <v>45</v>
      </c>
      <c r="AS25" s="233">
        <f t="shared" si="0"/>
        <v>46</v>
      </c>
      <c r="AT25" s="233">
        <f t="shared" si="0"/>
        <v>47</v>
      </c>
      <c r="AU25" s="233">
        <f t="shared" si="0"/>
        <v>48</v>
      </c>
      <c r="AV25" s="233">
        <f t="shared" si="0"/>
        <v>49</v>
      </c>
    </row>
    <row r="26" spans="1:48" s="234" customFormat="1" ht="45" x14ac:dyDescent="0.25">
      <c r="A26" s="237">
        <v>1</v>
      </c>
      <c r="B26" s="238" t="s">
        <v>414</v>
      </c>
      <c r="C26" s="238" t="s">
        <v>543</v>
      </c>
      <c r="D26" s="238"/>
      <c r="E26" s="238" t="s">
        <v>426</v>
      </c>
      <c r="F26" s="238" t="s">
        <v>426</v>
      </c>
      <c r="G26" s="238" t="s">
        <v>426</v>
      </c>
      <c r="H26" s="238" t="s">
        <v>426</v>
      </c>
      <c r="I26" s="238" t="s">
        <v>426</v>
      </c>
      <c r="J26" s="238" t="s">
        <v>426</v>
      </c>
      <c r="K26" s="238" t="s">
        <v>426</v>
      </c>
      <c r="L26" s="238" t="s">
        <v>426</v>
      </c>
      <c r="M26" s="238" t="s">
        <v>544</v>
      </c>
      <c r="N26" s="238" t="s">
        <v>544</v>
      </c>
      <c r="O26" s="238" t="s">
        <v>414</v>
      </c>
      <c r="P26" s="239">
        <v>1679.6959999999999</v>
      </c>
      <c r="Q26" s="238" t="s">
        <v>545</v>
      </c>
      <c r="R26" s="239">
        <v>1679.6959999999999</v>
      </c>
      <c r="S26" s="240" t="s">
        <v>546</v>
      </c>
      <c r="T26" s="240" t="s">
        <v>546</v>
      </c>
      <c r="U26" s="238">
        <v>16</v>
      </c>
      <c r="V26" s="238">
        <v>3</v>
      </c>
      <c r="W26" s="238" t="s">
        <v>547</v>
      </c>
      <c r="X26" s="238" t="s">
        <v>548</v>
      </c>
      <c r="Y26" s="238" t="s">
        <v>426</v>
      </c>
      <c r="Z26" s="238" t="s">
        <v>426</v>
      </c>
      <c r="AA26" s="238" t="s">
        <v>426</v>
      </c>
      <c r="AB26" s="238">
        <v>2000</v>
      </c>
      <c r="AC26" s="238" t="s">
        <v>549</v>
      </c>
      <c r="AD26" s="240">
        <v>2400</v>
      </c>
      <c r="AE26" s="240">
        <v>2400</v>
      </c>
      <c r="AF26" s="238">
        <v>1474565</v>
      </c>
      <c r="AG26" s="241" t="s">
        <v>550</v>
      </c>
      <c r="AH26" s="242" t="s">
        <v>551</v>
      </c>
      <c r="AI26" s="242" t="s">
        <v>551</v>
      </c>
      <c r="AJ26" s="242" t="s">
        <v>552</v>
      </c>
      <c r="AK26" s="243">
        <v>43916</v>
      </c>
      <c r="AL26" s="238" t="s">
        <v>426</v>
      </c>
      <c r="AM26" s="238" t="s">
        <v>426</v>
      </c>
      <c r="AN26" s="238" t="s">
        <v>426</v>
      </c>
      <c r="AO26" s="238" t="s">
        <v>426</v>
      </c>
      <c r="AP26" s="243">
        <v>43928</v>
      </c>
      <c r="AQ26" s="243">
        <v>43928</v>
      </c>
      <c r="AR26" s="243">
        <v>43980</v>
      </c>
      <c r="AS26" s="243">
        <v>43980</v>
      </c>
      <c r="AT26" s="243">
        <v>43980</v>
      </c>
      <c r="AU26" s="238" t="s">
        <v>426</v>
      </c>
      <c r="AV26" s="238" t="s">
        <v>426</v>
      </c>
    </row>
  </sheetData>
  <mergeCells count="67">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P23:AP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43" zoomScale="85" zoomScaleNormal="90" zoomScaleSheetLayoutView="85" workbookViewId="0">
      <selection activeCell="B28" sqref="B28"/>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13" t="str">
        <f>'1. паспорт местоположение'!A5</f>
        <v>Год раскрытия информации: 2020 год</v>
      </c>
      <c r="B5" s="413"/>
      <c r="C5" s="80"/>
      <c r="D5" s="80"/>
      <c r="E5" s="80"/>
      <c r="F5" s="80"/>
      <c r="G5" s="80"/>
      <c r="H5" s="80"/>
    </row>
    <row r="6" spans="1:8" ht="18.75" x14ac:dyDescent="0.3">
      <c r="A6" s="134"/>
      <c r="B6" s="134"/>
      <c r="C6" s="134"/>
      <c r="D6" s="134"/>
      <c r="E6" s="134"/>
      <c r="F6" s="134"/>
      <c r="G6" s="134"/>
      <c r="H6" s="134"/>
    </row>
    <row r="7" spans="1:8" ht="18.75" x14ac:dyDescent="0.25">
      <c r="A7" s="248" t="s">
        <v>9</v>
      </c>
      <c r="B7" s="248"/>
      <c r="C7" s="133"/>
      <c r="D7" s="133"/>
      <c r="E7" s="133"/>
      <c r="F7" s="133"/>
      <c r="G7" s="133"/>
      <c r="H7" s="133"/>
    </row>
    <row r="8" spans="1:8" ht="18.75" x14ac:dyDescent="0.25">
      <c r="A8" s="133"/>
      <c r="B8" s="133"/>
      <c r="C8" s="133"/>
      <c r="D8" s="133"/>
      <c r="E8" s="133"/>
      <c r="F8" s="133"/>
      <c r="G8" s="133"/>
      <c r="H8" s="133"/>
    </row>
    <row r="9" spans="1:8" x14ac:dyDescent="0.25">
      <c r="A9" s="249" t="str">
        <f>'1. паспорт местоположение'!A9</f>
        <v>ООО "Электрические сети"</v>
      </c>
      <c r="B9" s="249"/>
      <c r="C9" s="131"/>
      <c r="D9" s="131"/>
      <c r="E9" s="131"/>
      <c r="F9" s="131"/>
      <c r="G9" s="131"/>
      <c r="H9" s="131"/>
    </row>
    <row r="10" spans="1:8" x14ac:dyDescent="0.25">
      <c r="A10" s="245" t="s">
        <v>8</v>
      </c>
      <c r="B10" s="245"/>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49" t="str">
        <f>'1. паспорт местоположение'!A12</f>
        <v>G_172120051</v>
      </c>
      <c r="B12" s="249"/>
      <c r="C12" s="131"/>
      <c r="D12" s="131"/>
      <c r="E12" s="131"/>
      <c r="F12" s="131"/>
      <c r="G12" s="131"/>
      <c r="H12" s="131"/>
    </row>
    <row r="13" spans="1:8" x14ac:dyDescent="0.25">
      <c r="A13" s="245" t="s">
        <v>7</v>
      </c>
      <c r="B13" s="245"/>
      <c r="C13" s="132"/>
      <c r="D13" s="132"/>
      <c r="E13" s="132"/>
      <c r="F13" s="132"/>
      <c r="G13" s="132"/>
      <c r="H13" s="132"/>
    </row>
    <row r="14" spans="1:8" ht="18.75" x14ac:dyDescent="0.25">
      <c r="A14" s="9"/>
      <c r="B14" s="9"/>
      <c r="C14" s="9"/>
      <c r="D14" s="9"/>
      <c r="E14" s="9"/>
      <c r="F14" s="9"/>
      <c r="G14" s="9"/>
      <c r="H14" s="9"/>
    </row>
    <row r="15" spans="1:8" ht="41.25" customHeight="1" x14ac:dyDescent="0.25">
      <c r="A15" s="410" t="str">
        <f>'1. паспорт местоположение'!A15</f>
        <v>Реконструкция ТП-175. Замена трансформатора ТМ 250/10/0,4 на ТМГСУ11 250/10/0,4 (кВА)</v>
      </c>
      <c r="B15" s="410"/>
      <c r="C15" s="131"/>
      <c r="D15" s="131"/>
      <c r="E15" s="131"/>
      <c r="F15" s="131"/>
      <c r="G15" s="131"/>
      <c r="H15" s="131"/>
    </row>
    <row r="16" spans="1:8" x14ac:dyDescent="0.25">
      <c r="A16" s="245" t="s">
        <v>6</v>
      </c>
      <c r="B16" s="245"/>
      <c r="C16" s="132"/>
      <c r="D16" s="132"/>
      <c r="E16" s="132"/>
      <c r="F16" s="132"/>
      <c r="G16" s="132"/>
      <c r="H16" s="132"/>
    </row>
    <row r="17" spans="1:2" x14ac:dyDescent="0.25">
      <c r="B17" s="111"/>
    </row>
    <row r="18" spans="1:2" ht="33.75" customHeight="1" x14ac:dyDescent="0.25">
      <c r="A18" s="411" t="s">
        <v>396</v>
      </c>
      <c r="B18" s="412"/>
    </row>
    <row r="19" spans="1:2" x14ac:dyDescent="0.25">
      <c r="B19" s="40"/>
    </row>
    <row r="20" spans="1:2" ht="16.5" thickBot="1" x14ac:dyDescent="0.3">
      <c r="B20" s="112"/>
    </row>
    <row r="21" spans="1:2" ht="36" customHeight="1" thickBot="1" x14ac:dyDescent="0.3">
      <c r="A21" s="182" t="s">
        <v>278</v>
      </c>
      <c r="B21" s="172" t="str">
        <f>A15</f>
        <v>Реконструкция ТП-175. Замена трансформатора ТМ 250/10/0,4 на ТМГСУ11 250/10/0,4 (кВА)</v>
      </c>
    </row>
    <row r="22" spans="1:2" ht="16.5" thickBot="1" x14ac:dyDescent="0.3">
      <c r="A22" s="113" t="s">
        <v>279</v>
      </c>
      <c r="B22" s="167" t="str">
        <f>'1. паспорт местоположение'!C26</f>
        <v>МР Бирский район, г.Бирск</v>
      </c>
    </row>
    <row r="23" spans="1:2" ht="16.5" thickBot="1" x14ac:dyDescent="0.3">
      <c r="A23" s="113" t="s">
        <v>254</v>
      </c>
      <c r="B23" s="160" t="s">
        <v>439</v>
      </c>
    </row>
    <row r="24" spans="1:2" ht="16.5" thickBot="1" x14ac:dyDescent="0.3">
      <c r="A24" s="113" t="s">
        <v>280</v>
      </c>
      <c r="B24" s="160" t="s">
        <v>426</v>
      </c>
    </row>
    <row r="25" spans="1:2" ht="16.5" thickBot="1" x14ac:dyDescent="0.3">
      <c r="A25" s="114" t="s">
        <v>281</v>
      </c>
      <c r="B25" s="161">
        <v>2020</v>
      </c>
    </row>
    <row r="26" spans="1:2" ht="16.5" thickBot="1" x14ac:dyDescent="0.3">
      <c r="A26" s="115" t="s">
        <v>282</v>
      </c>
      <c r="B26" s="162" t="s">
        <v>542</v>
      </c>
    </row>
    <row r="27" spans="1:2" ht="29.25" thickBot="1" x14ac:dyDescent="0.3">
      <c r="A27" s="121" t="s">
        <v>424</v>
      </c>
      <c r="B27" s="163" t="str">
        <f>'1. паспорт местоположение'!C46</f>
        <v>0,31 млн. руб с НДС</v>
      </c>
    </row>
    <row r="28" spans="1:2" ht="16.5" thickBot="1" x14ac:dyDescent="0.3">
      <c r="A28" s="117" t="s">
        <v>283</v>
      </c>
      <c r="B28" s="163" t="s">
        <v>425</v>
      </c>
    </row>
    <row r="29" spans="1:2" ht="29.25" thickBot="1" x14ac:dyDescent="0.3">
      <c r="A29" s="122" t="s">
        <v>284</v>
      </c>
      <c r="B29" s="163" t="s">
        <v>418</v>
      </c>
    </row>
    <row r="30" spans="1:2" ht="29.25" thickBot="1" x14ac:dyDescent="0.3">
      <c r="A30" s="122" t="s">
        <v>285</v>
      </c>
      <c r="B30" s="163">
        <v>0</v>
      </c>
    </row>
    <row r="31" spans="1:2" ht="16.5" thickBot="1" x14ac:dyDescent="0.3">
      <c r="A31" s="117" t="s">
        <v>286</v>
      </c>
      <c r="B31" s="163">
        <v>0</v>
      </c>
    </row>
    <row r="32" spans="1:2" ht="29.25" thickBot="1" x14ac:dyDescent="0.3">
      <c r="A32" s="122" t="s">
        <v>287</v>
      </c>
      <c r="B32" s="163">
        <v>0</v>
      </c>
    </row>
    <row r="33" spans="1:2" ht="16.5" thickBot="1" x14ac:dyDescent="0.3">
      <c r="A33" s="117" t="s">
        <v>288</v>
      </c>
      <c r="B33" s="163">
        <v>0</v>
      </c>
    </row>
    <row r="34" spans="1:2" ht="16.5" thickBot="1" x14ac:dyDescent="0.3">
      <c r="A34" s="117" t="s">
        <v>289</v>
      </c>
      <c r="B34" s="163">
        <v>0</v>
      </c>
    </row>
    <row r="35" spans="1:2" ht="16.5" thickBot="1" x14ac:dyDescent="0.3">
      <c r="A35" s="117" t="s">
        <v>290</v>
      </c>
      <c r="B35" s="163">
        <v>0</v>
      </c>
    </row>
    <row r="36" spans="1:2" ht="16.5" thickBot="1" x14ac:dyDescent="0.3">
      <c r="A36" s="117" t="s">
        <v>291</v>
      </c>
      <c r="B36" s="163">
        <v>0</v>
      </c>
    </row>
    <row r="37" spans="1:2" ht="29.25" thickBot="1" x14ac:dyDescent="0.3">
      <c r="A37" s="122" t="s">
        <v>292</v>
      </c>
      <c r="B37" s="163">
        <v>0</v>
      </c>
    </row>
    <row r="38" spans="1:2" ht="16.5" thickBot="1" x14ac:dyDescent="0.3">
      <c r="A38" s="117" t="s">
        <v>288</v>
      </c>
      <c r="B38" s="163">
        <v>0</v>
      </c>
    </row>
    <row r="39" spans="1:2" ht="16.5" thickBot="1" x14ac:dyDescent="0.3">
      <c r="A39" s="117" t="s">
        <v>289</v>
      </c>
      <c r="B39" s="163">
        <v>0</v>
      </c>
    </row>
    <row r="40" spans="1:2" ht="16.5" thickBot="1" x14ac:dyDescent="0.3">
      <c r="A40" s="117" t="s">
        <v>290</v>
      </c>
      <c r="B40" s="163">
        <v>0</v>
      </c>
    </row>
    <row r="41" spans="1:2" ht="16.5" thickBot="1" x14ac:dyDescent="0.3">
      <c r="A41" s="117" t="s">
        <v>291</v>
      </c>
      <c r="B41" s="163">
        <v>0</v>
      </c>
    </row>
    <row r="42" spans="1:2" ht="29.25" thickBot="1" x14ac:dyDescent="0.3">
      <c r="A42" s="122" t="s">
        <v>293</v>
      </c>
      <c r="B42" s="163">
        <v>0</v>
      </c>
    </row>
    <row r="43" spans="1:2" ht="16.5" thickBot="1" x14ac:dyDescent="0.3">
      <c r="A43" s="117" t="s">
        <v>288</v>
      </c>
      <c r="B43" s="163">
        <v>0</v>
      </c>
    </row>
    <row r="44" spans="1:2" ht="16.5" thickBot="1" x14ac:dyDescent="0.3">
      <c r="A44" s="117" t="s">
        <v>289</v>
      </c>
      <c r="B44" s="163">
        <v>0</v>
      </c>
    </row>
    <row r="45" spans="1:2" ht="16.5" thickBot="1" x14ac:dyDescent="0.3">
      <c r="A45" s="117" t="s">
        <v>290</v>
      </c>
      <c r="B45" s="163">
        <v>0</v>
      </c>
    </row>
    <row r="46" spans="1:2" ht="16.5" thickBot="1" x14ac:dyDescent="0.3">
      <c r="A46" s="117" t="s">
        <v>291</v>
      </c>
      <c r="B46" s="163">
        <v>0</v>
      </c>
    </row>
    <row r="47" spans="1:2" ht="29.25" thickBot="1" x14ac:dyDescent="0.3">
      <c r="A47" s="116" t="s">
        <v>294</v>
      </c>
      <c r="B47" s="163">
        <v>0</v>
      </c>
    </row>
    <row r="48" spans="1:2" ht="16.5" thickBot="1" x14ac:dyDescent="0.3">
      <c r="A48" s="118" t="s">
        <v>286</v>
      </c>
      <c r="B48" s="163">
        <v>0</v>
      </c>
    </row>
    <row r="49" spans="1:2" ht="16.5" thickBot="1" x14ac:dyDescent="0.3">
      <c r="A49" s="118" t="s">
        <v>295</v>
      </c>
      <c r="B49" s="163">
        <v>0</v>
      </c>
    </row>
    <row r="50" spans="1:2" ht="16.5" thickBot="1" x14ac:dyDescent="0.3">
      <c r="A50" s="118" t="s">
        <v>296</v>
      </c>
      <c r="B50" s="163">
        <v>0</v>
      </c>
    </row>
    <row r="51" spans="1:2" ht="16.5" thickBot="1" x14ac:dyDescent="0.3">
      <c r="A51" s="118" t="s">
        <v>297</v>
      </c>
      <c r="B51" s="163">
        <v>0</v>
      </c>
    </row>
    <row r="52" spans="1:2" ht="16.5" thickBot="1" x14ac:dyDescent="0.3">
      <c r="A52" s="114" t="s">
        <v>298</v>
      </c>
      <c r="B52" s="163">
        <v>0</v>
      </c>
    </row>
    <row r="53" spans="1:2" ht="16.5" thickBot="1" x14ac:dyDescent="0.3">
      <c r="A53" s="114" t="s">
        <v>299</v>
      </c>
      <c r="B53" s="163">
        <v>0</v>
      </c>
    </row>
    <row r="54" spans="1:2" ht="16.5" thickBot="1" x14ac:dyDescent="0.3">
      <c r="A54" s="114" t="s">
        <v>300</v>
      </c>
      <c r="B54" s="163">
        <v>0</v>
      </c>
    </row>
    <row r="55" spans="1:2" ht="16.5" thickBot="1" x14ac:dyDescent="0.3">
      <c r="A55" s="115" t="s">
        <v>301</v>
      </c>
      <c r="B55" s="163">
        <v>0</v>
      </c>
    </row>
    <row r="56" spans="1:2" x14ac:dyDescent="0.25">
      <c r="A56" s="116" t="s">
        <v>302</v>
      </c>
      <c r="B56" s="407" t="s">
        <v>414</v>
      </c>
    </row>
    <row r="57" spans="1:2" x14ac:dyDescent="0.25">
      <c r="A57" s="119" t="s">
        <v>303</v>
      </c>
      <c r="B57" s="408"/>
    </row>
    <row r="58" spans="1:2" x14ac:dyDescent="0.25">
      <c r="A58" s="119" t="s">
        <v>304</v>
      </c>
      <c r="B58" s="408"/>
    </row>
    <row r="59" spans="1:2" x14ac:dyDescent="0.25">
      <c r="A59" s="119" t="s">
        <v>305</v>
      </c>
      <c r="B59" s="408"/>
    </row>
    <row r="60" spans="1:2" x14ac:dyDescent="0.25">
      <c r="A60" s="119" t="s">
        <v>306</v>
      </c>
      <c r="B60" s="408"/>
    </row>
    <row r="61" spans="1:2" ht="16.5" thickBot="1" x14ac:dyDescent="0.3">
      <c r="A61" s="120" t="s">
        <v>307</v>
      </c>
      <c r="B61" s="409"/>
    </row>
    <row r="62" spans="1:2" ht="30.75" thickBot="1" x14ac:dyDescent="0.3">
      <c r="A62" s="118" t="s">
        <v>308</v>
      </c>
      <c r="B62" s="163">
        <v>0</v>
      </c>
    </row>
    <row r="63" spans="1:2" ht="29.25" thickBot="1" x14ac:dyDescent="0.3">
      <c r="A63" s="114" t="s">
        <v>309</v>
      </c>
      <c r="B63" s="163" t="s">
        <v>418</v>
      </c>
    </row>
    <row r="64" spans="1:2" ht="16.5" thickBot="1" x14ac:dyDescent="0.3">
      <c r="A64" s="118" t="s">
        <v>286</v>
      </c>
      <c r="B64" s="165" t="s">
        <v>418</v>
      </c>
    </row>
    <row r="65" spans="1:2" ht="16.5" thickBot="1" x14ac:dyDescent="0.3">
      <c r="A65" s="118" t="s">
        <v>310</v>
      </c>
      <c r="B65" s="163" t="s">
        <v>418</v>
      </c>
    </row>
    <row r="66" spans="1:2" ht="16.5" thickBot="1" x14ac:dyDescent="0.3">
      <c r="A66" s="118" t="s">
        <v>311</v>
      </c>
      <c r="B66" s="165" t="s">
        <v>418</v>
      </c>
    </row>
    <row r="67" spans="1:2" ht="25.5" customHeight="1" thickBot="1" x14ac:dyDescent="0.3">
      <c r="A67" s="123" t="s">
        <v>312</v>
      </c>
      <c r="B67" s="179" t="str">
        <f>'1. паспорт местоположение'!C38</f>
        <v>ТМГСУ11-250/10/0,4 Y/Yн-0</v>
      </c>
    </row>
    <row r="68" spans="1:2" ht="16.5" thickBot="1" x14ac:dyDescent="0.3">
      <c r="A68" s="114" t="s">
        <v>313</v>
      </c>
      <c r="B68" s="164">
        <v>2020</v>
      </c>
    </row>
    <row r="69" spans="1:2" ht="16.5" thickBot="1" x14ac:dyDescent="0.3">
      <c r="A69" s="119" t="s">
        <v>314</v>
      </c>
      <c r="B69" s="165">
        <v>2020</v>
      </c>
    </row>
    <row r="70" spans="1:2" ht="16.5" thickBot="1" x14ac:dyDescent="0.3">
      <c r="A70" s="119" t="s">
        <v>315</v>
      </c>
      <c r="B70" s="165">
        <v>0</v>
      </c>
    </row>
    <row r="71" spans="1:2" ht="16.5" thickBot="1" x14ac:dyDescent="0.3">
      <c r="A71" s="119" t="s">
        <v>316</v>
      </c>
      <c r="B71" s="165">
        <v>0</v>
      </c>
    </row>
    <row r="72" spans="1:2" ht="29.25" thickBot="1" x14ac:dyDescent="0.3">
      <c r="A72" s="124" t="s">
        <v>317</v>
      </c>
      <c r="B72" s="165" t="s">
        <v>429</v>
      </c>
    </row>
    <row r="73" spans="1:2" ht="28.5" x14ac:dyDescent="0.25">
      <c r="A73" s="116" t="s">
        <v>318</v>
      </c>
      <c r="B73" s="407" t="s">
        <v>430</v>
      </c>
    </row>
    <row r="74" spans="1:2" x14ac:dyDescent="0.25">
      <c r="A74" s="119" t="s">
        <v>319</v>
      </c>
      <c r="B74" s="408"/>
    </row>
    <row r="75" spans="1:2" x14ac:dyDescent="0.25">
      <c r="A75" s="119" t="s">
        <v>320</v>
      </c>
      <c r="B75" s="408"/>
    </row>
    <row r="76" spans="1:2" x14ac:dyDescent="0.25">
      <c r="A76" s="119" t="s">
        <v>321</v>
      </c>
      <c r="B76" s="408"/>
    </row>
    <row r="77" spans="1:2" x14ac:dyDescent="0.25">
      <c r="A77" s="119" t="s">
        <v>322</v>
      </c>
      <c r="B77" s="408"/>
    </row>
    <row r="78" spans="1:2" ht="16.5" thickBot="1" x14ac:dyDescent="0.3">
      <c r="A78" s="125" t="s">
        <v>323</v>
      </c>
      <c r="B78" s="409"/>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9</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8</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G_172120051</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7</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8"/>
      <c r="U13" s="8"/>
      <c r="V13" s="8"/>
      <c r="W13" s="8"/>
      <c r="X13" s="8"/>
      <c r="Y13" s="8"/>
      <c r="Z13" s="8"/>
      <c r="AA13" s="8"/>
      <c r="AB13" s="8"/>
    </row>
    <row r="14" spans="1:28" s="2" customFormat="1" ht="15.75" x14ac:dyDescent="0.2">
      <c r="A14" s="249" t="str">
        <f>'1. паспорт местоположение'!A15</f>
        <v>Реконструкция ТП-175.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6</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3"/>
      <c r="U16" s="3"/>
      <c r="V16" s="3"/>
      <c r="W16" s="3"/>
      <c r="X16" s="3"/>
      <c r="Y16" s="3"/>
    </row>
    <row r="17" spans="1:28" s="2" customFormat="1" ht="45.75" customHeight="1" x14ac:dyDescent="0.2">
      <c r="A17" s="246" t="s">
        <v>382</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3"/>
      <c r="U18" s="3"/>
      <c r="V18" s="3"/>
      <c r="W18" s="3"/>
      <c r="X18" s="3"/>
      <c r="Y18" s="3"/>
    </row>
    <row r="19" spans="1:28" s="2" customFormat="1" ht="54" customHeight="1" x14ac:dyDescent="0.2">
      <c r="A19" s="251" t="s">
        <v>5</v>
      </c>
      <c r="B19" s="251" t="s">
        <v>100</v>
      </c>
      <c r="C19" s="252" t="s">
        <v>277</v>
      </c>
      <c r="D19" s="251" t="s">
        <v>276</v>
      </c>
      <c r="E19" s="251" t="s">
        <v>99</v>
      </c>
      <c r="F19" s="251" t="s">
        <v>98</v>
      </c>
      <c r="G19" s="251" t="s">
        <v>272</v>
      </c>
      <c r="H19" s="251" t="s">
        <v>97</v>
      </c>
      <c r="I19" s="251" t="s">
        <v>96</v>
      </c>
      <c r="J19" s="251" t="s">
        <v>95</v>
      </c>
      <c r="K19" s="251" t="s">
        <v>94</v>
      </c>
      <c r="L19" s="251" t="s">
        <v>93</v>
      </c>
      <c r="M19" s="251" t="s">
        <v>92</v>
      </c>
      <c r="N19" s="251" t="s">
        <v>91</v>
      </c>
      <c r="O19" s="251" t="s">
        <v>90</v>
      </c>
      <c r="P19" s="251" t="s">
        <v>89</v>
      </c>
      <c r="Q19" s="251" t="s">
        <v>275</v>
      </c>
      <c r="R19" s="251"/>
      <c r="S19" s="254" t="s">
        <v>376</v>
      </c>
      <c r="T19" s="3"/>
      <c r="U19" s="3"/>
      <c r="V19" s="3"/>
      <c r="W19" s="3"/>
      <c r="X19" s="3"/>
      <c r="Y19" s="3"/>
    </row>
    <row r="20" spans="1:28" s="2" customFormat="1" ht="180.75" customHeight="1" x14ac:dyDescent="0.2">
      <c r="A20" s="251"/>
      <c r="B20" s="251"/>
      <c r="C20" s="253"/>
      <c r="D20" s="251"/>
      <c r="E20" s="251"/>
      <c r="F20" s="251"/>
      <c r="G20" s="251"/>
      <c r="H20" s="251"/>
      <c r="I20" s="251"/>
      <c r="J20" s="251"/>
      <c r="K20" s="251"/>
      <c r="L20" s="251"/>
      <c r="M20" s="251"/>
      <c r="N20" s="251"/>
      <c r="O20" s="251"/>
      <c r="P20" s="251"/>
      <c r="Q20" s="38" t="s">
        <v>273</v>
      </c>
      <c r="R20" s="39" t="s">
        <v>274</v>
      </c>
      <c r="S20" s="254"/>
      <c r="T20" s="25"/>
      <c r="U20" s="25"/>
      <c r="V20" s="25"/>
      <c r="W20" s="25"/>
      <c r="X20" s="25"/>
      <c r="Y20" s="25"/>
      <c r="Z20" s="24"/>
      <c r="AA20" s="24"/>
      <c r="AB20" s="24"/>
    </row>
    <row r="21" spans="1:28" s="2" customFormat="1" ht="18.75" x14ac:dyDescent="0.2">
      <c r="A21" s="38">
        <v>1</v>
      </c>
      <c r="B21" s="41">
        <v>2</v>
      </c>
      <c r="C21" s="38">
        <v>3</v>
      </c>
      <c r="D21" s="41">
        <v>4</v>
      </c>
      <c r="E21" s="38">
        <v>5</v>
      </c>
      <c r="F21" s="4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2" customFormat="1" ht="38.25" customHeight="1" x14ac:dyDescent="0.2">
      <c r="A22" s="150">
        <v>0</v>
      </c>
      <c r="B22" s="166">
        <v>0</v>
      </c>
      <c r="C22" s="224">
        <v>0</v>
      </c>
      <c r="D22" s="224">
        <v>0</v>
      </c>
      <c r="E22" s="224">
        <v>0</v>
      </c>
      <c r="F22" s="224">
        <v>0</v>
      </c>
      <c r="G22" s="224">
        <v>0</v>
      </c>
      <c r="H22" s="224">
        <v>0</v>
      </c>
      <c r="I22" s="224">
        <v>0</v>
      </c>
      <c r="J22" s="224">
        <v>0</v>
      </c>
      <c r="K22" s="224">
        <v>0</v>
      </c>
      <c r="L22" s="224">
        <v>0</v>
      </c>
      <c r="M22" s="224">
        <v>0</v>
      </c>
      <c r="N22" s="224">
        <v>0</v>
      </c>
      <c r="O22" s="224">
        <v>0</v>
      </c>
      <c r="P22" s="224">
        <v>0</v>
      </c>
      <c r="Q22" s="224">
        <v>0</v>
      </c>
      <c r="R22" s="224">
        <v>0</v>
      </c>
      <c r="S22" s="224">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J25" sqref="J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9</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8</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G_172120051</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7</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 customFormat="1" x14ac:dyDescent="0.2">
      <c r="A16" s="249" t="str">
        <f>'1. паспорт местоположение'!A15</f>
        <v>Реконструкция ТП-175. Замена трансформатора ТМ 250/10/0,4 на ТМГСУ11 250/10/0,4 (кВА)</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6</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 customFormat="1" ht="15" customHeight="1" x14ac:dyDescent="0.2">
      <c r="A19" s="247" t="s">
        <v>386</v>
      </c>
      <c r="B19" s="247"/>
      <c r="C19" s="247"/>
      <c r="D19" s="247"/>
      <c r="E19" s="247"/>
      <c r="F19" s="247"/>
      <c r="G19" s="247"/>
      <c r="H19" s="247"/>
      <c r="I19" s="247"/>
      <c r="J19" s="247"/>
      <c r="K19" s="247"/>
      <c r="L19" s="247"/>
      <c r="M19" s="247"/>
      <c r="N19" s="247"/>
      <c r="O19" s="247"/>
      <c r="P19" s="247"/>
      <c r="Q19" s="247"/>
      <c r="R19" s="247"/>
      <c r="S19" s="247"/>
      <c r="T19" s="247"/>
    </row>
    <row r="20" spans="1:113" s="53"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5</v>
      </c>
      <c r="B21" s="259" t="s">
        <v>220</v>
      </c>
      <c r="C21" s="260"/>
      <c r="D21" s="263" t="s">
        <v>122</v>
      </c>
      <c r="E21" s="259" t="s">
        <v>404</v>
      </c>
      <c r="F21" s="260"/>
      <c r="G21" s="259" t="s">
        <v>242</v>
      </c>
      <c r="H21" s="260"/>
      <c r="I21" s="259" t="s">
        <v>121</v>
      </c>
      <c r="J21" s="260"/>
      <c r="K21" s="263" t="s">
        <v>120</v>
      </c>
      <c r="L21" s="259" t="s">
        <v>119</v>
      </c>
      <c r="M21" s="260"/>
      <c r="N21" s="259" t="s">
        <v>401</v>
      </c>
      <c r="O21" s="260"/>
      <c r="P21" s="263" t="s">
        <v>118</v>
      </c>
      <c r="Q21" s="269" t="s">
        <v>117</v>
      </c>
      <c r="R21" s="270"/>
      <c r="S21" s="269" t="s">
        <v>116</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4" t="s">
        <v>115</v>
      </c>
      <c r="R22" s="104" t="s">
        <v>385</v>
      </c>
      <c r="S22" s="104" t="s">
        <v>114</v>
      </c>
      <c r="T22" s="104" t="s">
        <v>113</v>
      </c>
    </row>
    <row r="23" spans="1:113" ht="51.75" customHeight="1" x14ac:dyDescent="0.25">
      <c r="A23" s="268"/>
      <c r="B23" s="142" t="s">
        <v>111</v>
      </c>
      <c r="C23" s="142" t="s">
        <v>112</v>
      </c>
      <c r="D23" s="264"/>
      <c r="E23" s="142" t="s">
        <v>111</v>
      </c>
      <c r="F23" s="142" t="s">
        <v>112</v>
      </c>
      <c r="G23" s="142" t="s">
        <v>111</v>
      </c>
      <c r="H23" s="142" t="s">
        <v>112</v>
      </c>
      <c r="I23" s="142" t="s">
        <v>111</v>
      </c>
      <c r="J23" s="142" t="s">
        <v>112</v>
      </c>
      <c r="K23" s="142" t="s">
        <v>111</v>
      </c>
      <c r="L23" s="142" t="s">
        <v>111</v>
      </c>
      <c r="M23" s="142" t="s">
        <v>112</v>
      </c>
      <c r="N23" s="142" t="s">
        <v>111</v>
      </c>
      <c r="O23" s="142" t="s">
        <v>112</v>
      </c>
      <c r="P23" s="143"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536</v>
      </c>
      <c r="C25" s="105" t="s">
        <v>536</v>
      </c>
      <c r="D25" s="104" t="s">
        <v>107</v>
      </c>
      <c r="E25" s="105" t="s">
        <v>437</v>
      </c>
      <c r="F25" s="104" t="s">
        <v>443</v>
      </c>
      <c r="G25" s="105" t="s">
        <v>436</v>
      </c>
      <c r="H25" s="105" t="s">
        <v>442</v>
      </c>
      <c r="I25" s="105">
        <v>1990</v>
      </c>
      <c r="J25" s="105">
        <v>2020</v>
      </c>
      <c r="K25" s="105">
        <v>1991</v>
      </c>
      <c r="L25" s="105">
        <v>10</v>
      </c>
      <c r="M25" s="105">
        <v>10</v>
      </c>
      <c r="N25" s="105">
        <v>0.25</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58" t="s">
        <v>410</v>
      </c>
      <c r="C29" s="258"/>
      <c r="D29" s="258"/>
      <c r="E29" s="258"/>
      <c r="F29" s="258"/>
      <c r="G29" s="258"/>
      <c r="H29" s="258"/>
      <c r="I29" s="258"/>
      <c r="J29" s="258"/>
      <c r="K29" s="258"/>
      <c r="L29" s="258"/>
      <c r="M29" s="258"/>
      <c r="N29" s="258"/>
      <c r="O29" s="258"/>
      <c r="P29" s="258"/>
      <c r="Q29" s="258"/>
      <c r="R29" s="25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S25" sqref="S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48" t="s">
        <v>9</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84"/>
      <c r="F8" s="184"/>
      <c r="G8" s="184"/>
      <c r="H8" s="184"/>
      <c r="I8" s="184"/>
      <c r="J8" s="184"/>
      <c r="K8" s="184"/>
      <c r="L8" s="184"/>
      <c r="M8" s="184"/>
      <c r="N8" s="184"/>
      <c r="O8" s="184"/>
      <c r="P8" s="184"/>
      <c r="Q8" s="184"/>
      <c r="R8" s="184"/>
      <c r="S8" s="138"/>
      <c r="T8" s="138"/>
      <c r="U8" s="138"/>
      <c r="V8" s="138"/>
      <c r="W8" s="138"/>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8</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84"/>
      <c r="F11" s="184"/>
      <c r="G11" s="184"/>
      <c r="H11" s="184"/>
      <c r="I11" s="184"/>
      <c r="J11" s="184"/>
      <c r="K11" s="184"/>
      <c r="L11" s="184"/>
      <c r="M11" s="184"/>
      <c r="N11" s="184"/>
      <c r="O11" s="184"/>
      <c r="P11" s="184"/>
      <c r="Q11" s="184"/>
      <c r="R11" s="184"/>
      <c r="S11" s="138"/>
      <c r="T11" s="138"/>
      <c r="U11" s="138"/>
      <c r="V11" s="138"/>
      <c r="W11" s="138"/>
    </row>
    <row r="12" spans="1:27" s="10" customFormat="1" ht="18.75" customHeight="1" x14ac:dyDescent="0.2">
      <c r="E12" s="249" t="str">
        <f>'1. паспорт местоположение'!A12</f>
        <v>G_172120051</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7</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85"/>
      <c r="F14" s="185"/>
      <c r="G14" s="185"/>
      <c r="H14" s="185"/>
      <c r="I14" s="185"/>
      <c r="J14" s="185"/>
      <c r="K14" s="185"/>
      <c r="L14" s="185"/>
      <c r="M14" s="185"/>
      <c r="N14" s="185"/>
      <c r="O14" s="185"/>
      <c r="P14" s="185"/>
      <c r="Q14" s="185"/>
      <c r="R14" s="185"/>
      <c r="S14" s="185"/>
      <c r="T14" s="185"/>
      <c r="U14" s="185"/>
      <c r="V14" s="185"/>
      <c r="W14" s="185"/>
    </row>
    <row r="15" spans="1:27" s="2" customFormat="1" x14ac:dyDescent="0.2">
      <c r="E15" s="249" t="str">
        <f>'1. паспорт местоположение'!A15</f>
        <v>Реконструкция ТП-175. Замена трансформатора ТМ 250/10/0,4 на ТМГСУ11 250/10/0,4 (кВА)</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6</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444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3" customFormat="1" ht="21" customHeight="1" x14ac:dyDescent="0.25"/>
    <row r="21" spans="1:27" ht="15.75" customHeight="1" x14ac:dyDescent="0.25">
      <c r="A21" s="277" t="s">
        <v>5</v>
      </c>
      <c r="B21" s="273" t="s">
        <v>445</v>
      </c>
      <c r="C21" s="274"/>
      <c r="D21" s="273" t="s">
        <v>446</v>
      </c>
      <c r="E21" s="274"/>
      <c r="F21" s="269" t="s">
        <v>94</v>
      </c>
      <c r="G21" s="271"/>
      <c r="H21" s="271"/>
      <c r="I21" s="270"/>
      <c r="J21" s="277" t="s">
        <v>447</v>
      </c>
      <c r="K21" s="273" t="s">
        <v>448</v>
      </c>
      <c r="L21" s="274"/>
      <c r="M21" s="273" t="s">
        <v>449</v>
      </c>
      <c r="N21" s="274"/>
      <c r="O21" s="273" t="s">
        <v>450</v>
      </c>
      <c r="P21" s="274"/>
      <c r="Q21" s="273" t="s">
        <v>451</v>
      </c>
      <c r="R21" s="274"/>
      <c r="S21" s="277" t="s">
        <v>452</v>
      </c>
      <c r="T21" s="277" t="s">
        <v>453</v>
      </c>
      <c r="U21" s="277" t="s">
        <v>454</v>
      </c>
      <c r="V21" s="273" t="s">
        <v>455</v>
      </c>
      <c r="W21" s="274"/>
      <c r="X21" s="269" t="s">
        <v>117</v>
      </c>
      <c r="Y21" s="271"/>
      <c r="Z21" s="269" t="s">
        <v>116</v>
      </c>
      <c r="AA21" s="271"/>
    </row>
    <row r="22" spans="1:27" ht="216" customHeight="1" x14ac:dyDescent="0.25">
      <c r="A22" s="279"/>
      <c r="B22" s="275"/>
      <c r="C22" s="276"/>
      <c r="D22" s="275"/>
      <c r="E22" s="276"/>
      <c r="F22" s="269" t="s">
        <v>456</v>
      </c>
      <c r="G22" s="270"/>
      <c r="H22" s="269" t="s">
        <v>457</v>
      </c>
      <c r="I22" s="270"/>
      <c r="J22" s="278"/>
      <c r="K22" s="275"/>
      <c r="L22" s="276"/>
      <c r="M22" s="275"/>
      <c r="N22" s="276"/>
      <c r="O22" s="275"/>
      <c r="P22" s="276"/>
      <c r="Q22" s="275"/>
      <c r="R22" s="276"/>
      <c r="S22" s="278"/>
      <c r="T22" s="278"/>
      <c r="U22" s="278"/>
      <c r="V22" s="275"/>
      <c r="W22" s="276"/>
      <c r="X22" s="104" t="s">
        <v>115</v>
      </c>
      <c r="Y22" s="104" t="s">
        <v>385</v>
      </c>
      <c r="Z22" s="104" t="s">
        <v>114</v>
      </c>
      <c r="AA22" s="104" t="s">
        <v>113</v>
      </c>
    </row>
    <row r="23" spans="1:27" ht="60" customHeight="1" x14ac:dyDescent="0.25">
      <c r="A23" s="278"/>
      <c r="B23" s="187" t="s">
        <v>111</v>
      </c>
      <c r="C23" s="187" t="s">
        <v>112</v>
      </c>
      <c r="D23" s="187" t="s">
        <v>111</v>
      </c>
      <c r="E23" s="187" t="s">
        <v>112</v>
      </c>
      <c r="F23" s="187" t="s">
        <v>111</v>
      </c>
      <c r="G23" s="187" t="s">
        <v>112</v>
      </c>
      <c r="H23" s="187" t="s">
        <v>111</v>
      </c>
      <c r="I23" s="187" t="s">
        <v>112</v>
      </c>
      <c r="J23" s="187" t="s">
        <v>111</v>
      </c>
      <c r="K23" s="187" t="s">
        <v>111</v>
      </c>
      <c r="L23" s="187" t="s">
        <v>112</v>
      </c>
      <c r="M23" s="187" t="s">
        <v>111</v>
      </c>
      <c r="N23" s="187" t="s">
        <v>112</v>
      </c>
      <c r="O23" s="187" t="s">
        <v>111</v>
      </c>
      <c r="P23" s="187" t="s">
        <v>112</v>
      </c>
      <c r="Q23" s="187" t="s">
        <v>111</v>
      </c>
      <c r="R23" s="187" t="s">
        <v>112</v>
      </c>
      <c r="S23" s="187" t="s">
        <v>111</v>
      </c>
      <c r="T23" s="187" t="s">
        <v>111</v>
      </c>
      <c r="U23" s="187" t="s">
        <v>111</v>
      </c>
      <c r="V23" s="187" t="s">
        <v>111</v>
      </c>
      <c r="W23" s="187" t="s">
        <v>112</v>
      </c>
      <c r="X23" s="187" t="s">
        <v>111</v>
      </c>
      <c r="Y23" s="187" t="s">
        <v>111</v>
      </c>
      <c r="Z23" s="104" t="s">
        <v>111</v>
      </c>
      <c r="AA23" s="104" t="s">
        <v>111</v>
      </c>
    </row>
    <row r="24" spans="1:27" x14ac:dyDescent="0.25">
      <c r="A24" s="188">
        <v>1</v>
      </c>
      <c r="B24" s="188">
        <v>2</v>
      </c>
      <c r="C24" s="188">
        <v>3</v>
      </c>
      <c r="D24" s="188">
        <v>4</v>
      </c>
      <c r="E24" s="188">
        <v>5</v>
      </c>
      <c r="F24" s="188">
        <v>6</v>
      </c>
      <c r="G24" s="188">
        <v>7</v>
      </c>
      <c r="H24" s="188">
        <v>8</v>
      </c>
      <c r="I24" s="188">
        <v>9</v>
      </c>
      <c r="J24" s="188">
        <v>10</v>
      </c>
      <c r="K24" s="188">
        <v>11</v>
      </c>
      <c r="L24" s="188">
        <v>12</v>
      </c>
      <c r="M24" s="188">
        <v>13</v>
      </c>
      <c r="N24" s="188">
        <v>14</v>
      </c>
      <c r="O24" s="188">
        <v>15</v>
      </c>
      <c r="P24" s="188">
        <v>16</v>
      </c>
      <c r="Q24" s="188">
        <v>19</v>
      </c>
      <c r="R24" s="188">
        <v>20</v>
      </c>
      <c r="S24" s="188">
        <v>21</v>
      </c>
      <c r="T24" s="188">
        <v>22</v>
      </c>
      <c r="U24" s="188">
        <v>23</v>
      </c>
      <c r="V24" s="188">
        <v>24</v>
      </c>
      <c r="W24" s="188">
        <v>25</v>
      </c>
      <c r="X24" s="188">
        <v>26</v>
      </c>
      <c r="Y24" s="188">
        <v>27</v>
      </c>
      <c r="Z24" s="188">
        <v>28</v>
      </c>
      <c r="AA24" s="188">
        <v>29</v>
      </c>
    </row>
    <row r="25" spans="1:27" s="235"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89"/>
      <c r="Y26" s="190"/>
      <c r="Z26" s="46"/>
      <c r="AA26" s="46"/>
    </row>
    <row r="27" spans="1:27" s="51" customFormat="1" ht="12.75" x14ac:dyDescent="0.2">
      <c r="A27" s="52"/>
      <c r="B27" s="52"/>
      <c r="C27" s="52"/>
      <c r="E27" s="52"/>
      <c r="X27" s="191"/>
      <c r="Y27" s="191"/>
      <c r="Z27" s="191"/>
      <c r="AA27" s="191"/>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48" t="s">
        <v>9</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8</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G_172120051</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7</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5"/>
      <c r="B14" s="255"/>
      <c r="C14" s="255"/>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Реконструкция ТП-175. Замена трансформатора ТМ 250/10/0,4 на ТМГСУ11 250/10/0,4 (кВА)</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6</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6"/>
      <c r="B17" s="256"/>
      <c r="C17" s="256"/>
      <c r="D17" s="3"/>
      <c r="E17" s="3"/>
      <c r="F17" s="3"/>
      <c r="G17" s="3"/>
      <c r="H17" s="3"/>
      <c r="I17" s="3"/>
      <c r="J17" s="3"/>
      <c r="K17" s="3"/>
      <c r="L17" s="3"/>
      <c r="M17" s="3"/>
      <c r="N17" s="3"/>
      <c r="O17" s="3"/>
      <c r="P17" s="3"/>
      <c r="Q17" s="3"/>
      <c r="R17" s="3"/>
    </row>
    <row r="18" spans="1:21" s="2" customFormat="1" ht="27.75" customHeight="1" x14ac:dyDescent="0.2">
      <c r="A18" s="246" t="s">
        <v>381</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4"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432</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местоположение'!C45</f>
        <v>0,35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0" t="s">
        <v>440</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542</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28" sqref="A2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8"/>
      <c r="AB6" s="138"/>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8"/>
      <c r="AB7" s="138"/>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9"/>
      <c r="AB8" s="139"/>
    </row>
    <row r="9" spans="1:28" ht="15.75"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8"/>
      <c r="AB10" s="138"/>
    </row>
    <row r="11" spans="1:28" ht="15.75" x14ac:dyDescent="0.25">
      <c r="A11" s="249" t="str">
        <f>'1. паспорт местоположение'!A12</f>
        <v>G_172120051</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9"/>
      <c r="AB11" s="139"/>
    </row>
    <row r="12" spans="1:28" ht="15.75"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9"/>
      <c r="AB13" s="9"/>
    </row>
    <row r="14" spans="1:28" ht="15.75" x14ac:dyDescent="0.25">
      <c r="A14" s="249" t="str">
        <f>'1. паспорт местоположение'!A15</f>
        <v>Реконструкция ТП-175.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9"/>
      <c r="AB14" s="139"/>
    </row>
    <row r="15" spans="1:28" ht="15.75"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6"/>
      <c r="AB16" s="146"/>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6"/>
      <c r="AB17" s="146"/>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6"/>
      <c r="AB18" s="146"/>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6"/>
      <c r="AB19" s="146"/>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7"/>
      <c r="AB20" s="147"/>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7"/>
      <c r="AB21" s="147"/>
    </row>
    <row r="22" spans="1:28" x14ac:dyDescent="0.25">
      <c r="A22" s="281" t="s">
        <v>402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48"/>
      <c r="AB22" s="148"/>
    </row>
    <row r="23" spans="1:28" ht="32.25" customHeight="1" x14ac:dyDescent="0.25">
      <c r="A23" s="283" t="s">
        <v>270</v>
      </c>
      <c r="B23" s="284"/>
      <c r="C23" s="284"/>
      <c r="D23" s="284"/>
      <c r="E23" s="284"/>
      <c r="F23" s="284"/>
      <c r="G23" s="284"/>
      <c r="H23" s="284"/>
      <c r="I23" s="284"/>
      <c r="J23" s="284"/>
      <c r="K23" s="284"/>
      <c r="L23" s="285"/>
      <c r="M23" s="282" t="s">
        <v>271</v>
      </c>
      <c r="N23" s="282"/>
      <c r="O23" s="282"/>
      <c r="P23" s="282"/>
      <c r="Q23" s="282"/>
      <c r="R23" s="282"/>
      <c r="S23" s="282"/>
      <c r="T23" s="282"/>
      <c r="U23" s="282"/>
      <c r="V23" s="282"/>
      <c r="W23" s="282"/>
      <c r="X23" s="282"/>
      <c r="Y23" s="282"/>
      <c r="Z23" s="282"/>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7" customFormat="1" ht="106.5" customHeight="1" x14ac:dyDescent="0.25">
      <c r="A27" s="175">
        <v>2018</v>
      </c>
      <c r="B27" s="176" t="s">
        <v>536</v>
      </c>
      <c r="C27" s="96">
        <v>0.5</v>
      </c>
      <c r="D27" s="96">
        <v>87</v>
      </c>
      <c r="E27" s="96">
        <v>4.2000000000000003E-2</v>
      </c>
      <c r="F27" s="96">
        <f>C27*D27</f>
        <v>43.5</v>
      </c>
      <c r="G27" s="96">
        <f>C27*E27</f>
        <v>2.1000000000000001E-2</v>
      </c>
      <c r="H27" s="96">
        <v>10919</v>
      </c>
      <c r="I27" s="96">
        <f>F27/H27</f>
        <v>3.9838813078120709E-3</v>
      </c>
      <c r="J27" s="96">
        <f>D27/H27</f>
        <v>7.9677626156241417E-3</v>
      </c>
      <c r="K27" s="96"/>
      <c r="L27" s="97"/>
      <c r="M27" s="99">
        <v>2020</v>
      </c>
      <c r="N27" s="96">
        <v>0.89749999999999996</v>
      </c>
      <c r="O27" s="96">
        <f>F27*N27</f>
        <v>39.041249999999998</v>
      </c>
      <c r="P27" s="96">
        <f>C27*N27</f>
        <v>0.44874999999999998</v>
      </c>
      <c r="Q27" s="96">
        <f>O27/H27</f>
        <v>3.5755334737613332E-3</v>
      </c>
      <c r="R27" s="96">
        <v>11468</v>
      </c>
      <c r="S27" s="96">
        <f>O27/R27</f>
        <v>3.404364318102546E-3</v>
      </c>
      <c r="T27" s="96">
        <f>N27*D27/R27</f>
        <v>6.8087286362050921E-3</v>
      </c>
      <c r="U27" s="96">
        <f>P27*E27</f>
        <v>1.88475E-2</v>
      </c>
      <c r="V27" s="96">
        <f>P27/R27</f>
        <v>3.9130624346006278E-5</v>
      </c>
      <c r="W27" s="96">
        <f>S27-I27</f>
        <v>-5.7951698970952481E-4</v>
      </c>
      <c r="X27" s="96">
        <f>V27-J27</f>
        <v>-7.9286319912781362E-3</v>
      </c>
      <c r="Y27" s="96">
        <f>U27-G27</f>
        <v>-2.1525000000000016E-3</v>
      </c>
      <c r="Z27" s="181" t="s">
        <v>438</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441</v>
      </c>
    </row>
    <row r="32" spans="1:28" x14ac:dyDescent="0.25">
      <c r="A32"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48" t="s">
        <v>9</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8</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G_172120051</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7</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5"/>
      <c r="B14" s="255"/>
      <c r="C14" s="255"/>
      <c r="D14" s="255"/>
      <c r="E14" s="255"/>
      <c r="F14" s="255"/>
      <c r="G14" s="255"/>
      <c r="H14" s="255"/>
      <c r="I14" s="255"/>
      <c r="J14" s="255"/>
      <c r="K14" s="255"/>
      <c r="L14" s="255"/>
      <c r="M14" s="255"/>
      <c r="N14" s="255"/>
      <c r="O14" s="255"/>
      <c r="P14" s="8"/>
      <c r="Q14" s="8"/>
      <c r="R14" s="8"/>
      <c r="S14" s="8"/>
      <c r="T14" s="8"/>
      <c r="U14" s="8"/>
      <c r="V14" s="8"/>
      <c r="W14" s="8"/>
      <c r="X14" s="8"/>
      <c r="Y14" s="8"/>
      <c r="Z14" s="8"/>
    </row>
    <row r="15" spans="1:28" s="2" customFormat="1" ht="15.75" x14ac:dyDescent="0.2">
      <c r="A15" s="249" t="str">
        <f>'1. паспорт местоположение'!A15</f>
        <v>Реконструкция ТП-175. Замена трансформатора ТМ 250/10/0,4 на ТМГСУ11 250/10/0,4 (кВА)</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6</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6"/>
      <c r="B17" s="256"/>
      <c r="C17" s="256"/>
      <c r="D17" s="256"/>
      <c r="E17" s="256"/>
      <c r="F17" s="256"/>
      <c r="G17" s="256"/>
      <c r="H17" s="256"/>
      <c r="I17" s="256"/>
      <c r="J17" s="256"/>
      <c r="K17" s="256"/>
      <c r="L17" s="256"/>
      <c r="M17" s="256"/>
      <c r="N17" s="256"/>
      <c r="O17" s="256"/>
      <c r="P17" s="3"/>
      <c r="Q17" s="3"/>
      <c r="R17" s="3"/>
      <c r="S17" s="3"/>
      <c r="T17" s="3"/>
      <c r="U17" s="3"/>
      <c r="V17" s="3"/>
      <c r="W17" s="3"/>
    </row>
    <row r="18" spans="1:26" s="2" customFormat="1" ht="69.75" customHeight="1" x14ac:dyDescent="0.2">
      <c r="A18" s="287" t="s">
        <v>387</v>
      </c>
      <c r="B18" s="287"/>
      <c r="C18" s="287"/>
      <c r="D18" s="287"/>
      <c r="E18" s="287"/>
      <c r="F18" s="287"/>
      <c r="G18" s="287"/>
      <c r="H18" s="287"/>
      <c r="I18" s="287"/>
      <c r="J18" s="287"/>
      <c r="K18" s="287"/>
      <c r="L18" s="287"/>
      <c r="M18" s="287"/>
      <c r="N18" s="287"/>
      <c r="O18" s="287"/>
      <c r="P18" s="5"/>
      <c r="Q18" s="5"/>
      <c r="R18" s="5"/>
      <c r="S18" s="5"/>
      <c r="T18" s="5"/>
      <c r="U18" s="5"/>
      <c r="V18" s="5"/>
      <c r="W18" s="5"/>
      <c r="X18" s="5"/>
      <c r="Y18" s="5"/>
      <c r="Z18" s="5"/>
    </row>
    <row r="19" spans="1:26" s="2" customFormat="1" ht="78" customHeight="1" x14ac:dyDescent="0.2">
      <c r="A19" s="251" t="s">
        <v>5</v>
      </c>
      <c r="B19" s="251" t="s">
        <v>88</v>
      </c>
      <c r="C19" s="251" t="s">
        <v>87</v>
      </c>
      <c r="D19" s="251" t="s">
        <v>76</v>
      </c>
      <c r="E19" s="288" t="s">
        <v>86</v>
      </c>
      <c r="F19" s="289"/>
      <c r="G19" s="289"/>
      <c r="H19" s="289"/>
      <c r="I19" s="290"/>
      <c r="J19" s="251" t="s">
        <v>85</v>
      </c>
      <c r="K19" s="251"/>
      <c r="L19" s="251"/>
      <c r="M19" s="251"/>
      <c r="N19" s="251"/>
      <c r="O19" s="251"/>
      <c r="P19" s="3"/>
      <c r="Q19" s="3"/>
      <c r="R19" s="3"/>
      <c r="S19" s="3"/>
      <c r="T19" s="3"/>
      <c r="U19" s="3"/>
      <c r="V19" s="3"/>
      <c r="W19" s="3"/>
    </row>
    <row r="20" spans="1:26" s="2" customFormat="1" ht="51" customHeight="1" x14ac:dyDescent="0.2">
      <c r="A20" s="251"/>
      <c r="B20" s="251"/>
      <c r="C20" s="251"/>
      <c r="D20" s="251"/>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2" t="s">
        <v>531</v>
      </c>
      <c r="B22" s="152" t="s">
        <v>531</v>
      </c>
      <c r="C22" s="152" t="s">
        <v>531</v>
      </c>
      <c r="D22" s="152" t="s">
        <v>531</v>
      </c>
      <c r="E22" s="152" t="s">
        <v>531</v>
      </c>
      <c r="F22" s="152" t="s">
        <v>531</v>
      </c>
      <c r="G22" s="152" t="s">
        <v>531</v>
      </c>
      <c r="H22" s="152" t="s">
        <v>531</v>
      </c>
      <c r="I22" s="152" t="s">
        <v>531</v>
      </c>
      <c r="J22" s="152" t="s">
        <v>531</v>
      </c>
      <c r="K22" s="152" t="s">
        <v>531</v>
      </c>
      <c r="L22" s="152" t="s">
        <v>531</v>
      </c>
      <c r="M22" s="152" t="s">
        <v>531</v>
      </c>
      <c r="N22" s="152" t="s">
        <v>531</v>
      </c>
      <c r="O22" s="152" t="s">
        <v>531</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458</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84"/>
      <c r="B8" s="184"/>
      <c r="C8" s="184"/>
      <c r="D8" s="184"/>
      <c r="E8" s="184"/>
      <c r="F8" s="184"/>
      <c r="G8" s="184"/>
      <c r="H8" s="184"/>
      <c r="I8" s="184"/>
      <c r="J8" s="184"/>
      <c r="K8" s="184"/>
      <c r="L8" s="138"/>
      <c r="M8" s="138"/>
      <c r="N8" s="138"/>
      <c r="O8" s="138"/>
      <c r="P8" s="138"/>
      <c r="Q8" s="138"/>
      <c r="R8" s="138"/>
      <c r="S8" s="138"/>
      <c r="T8" s="138"/>
      <c r="U8" s="138"/>
      <c r="V8" s="138"/>
      <c r="W8" s="138"/>
      <c r="X8" s="138"/>
      <c r="Y8" s="138"/>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84"/>
      <c r="B11" s="184"/>
      <c r="C11" s="184"/>
      <c r="D11" s="184"/>
      <c r="E11" s="184"/>
      <c r="F11" s="184"/>
      <c r="G11" s="184"/>
      <c r="H11" s="184"/>
      <c r="I11" s="184"/>
      <c r="J11" s="184"/>
      <c r="K11" s="184"/>
      <c r="L11" s="138"/>
      <c r="M11" s="138"/>
      <c r="N11" s="138"/>
      <c r="O11" s="138"/>
      <c r="P11" s="138"/>
      <c r="Q11" s="138"/>
      <c r="R11" s="138"/>
      <c r="S11" s="138"/>
      <c r="T11" s="138"/>
      <c r="U11" s="138"/>
      <c r="V11" s="138"/>
      <c r="W11" s="138"/>
      <c r="X11" s="138"/>
      <c r="Y11" s="138"/>
    </row>
    <row r="12" spans="1:44" s="10" customFormat="1" ht="18.75" customHeight="1" x14ac:dyDescent="0.2">
      <c r="A12" s="249" t="str">
        <f>'1. паспорт местоположение'!A12:C12</f>
        <v>G_172120051</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row>
    <row r="15" spans="1:44" s="2" customFormat="1" ht="15.75" x14ac:dyDescent="0.2">
      <c r="A15" s="249" t="str">
        <f>'1. паспорт местоположение'!A15:C15</f>
        <v>Реконструкция ТП-175. Замена трансформатора ТМ 250/10/0,4 на ТМГСУ11 250/10/0,4 (кВА)</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row>
    <row r="18" spans="1:45" s="2" customFormat="1" ht="15" customHeight="1" x14ac:dyDescent="0.2">
      <c r="A18" s="247" t="s">
        <v>459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93"/>
      <c r="AP19" s="193"/>
      <c r="AQ19" s="193"/>
      <c r="AR19" s="35"/>
    </row>
    <row r="20" spans="1:45" ht="18.75" x14ac:dyDescent="0.3">
      <c r="AO20" s="193"/>
      <c r="AP20" s="193"/>
      <c r="AQ20" s="193"/>
      <c r="AR20" s="13"/>
    </row>
    <row r="21" spans="1:45" ht="20.25" customHeight="1" x14ac:dyDescent="0.3">
      <c r="AO21" s="193"/>
      <c r="AP21" s="193"/>
      <c r="AQ21" s="193"/>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row>
    <row r="24" spans="1:45" ht="14.25" customHeight="1" thickBot="1" x14ac:dyDescent="0.3">
      <c r="A24" s="355" t="s">
        <v>460</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461</v>
      </c>
      <c r="AL24" s="355"/>
      <c r="AM24" s="195"/>
      <c r="AN24" s="195"/>
      <c r="AO24" s="196"/>
      <c r="AP24" s="196"/>
      <c r="AQ24" s="196"/>
      <c r="AR24" s="196"/>
      <c r="AS24" s="197"/>
    </row>
    <row r="25" spans="1:45" ht="12.75" customHeight="1" x14ac:dyDescent="0.25">
      <c r="A25" s="336" t="s">
        <v>462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v>0.45100000000000001</v>
      </c>
      <c r="AL25" s="335"/>
      <c r="AM25" s="198"/>
      <c r="AN25" s="356" t="s">
        <v>463</v>
      </c>
      <c r="AO25" s="356"/>
      <c r="AP25" s="356"/>
      <c r="AQ25" s="357"/>
      <c r="AR25" s="357"/>
      <c r="AS25" s="197"/>
    </row>
    <row r="26" spans="1:45" ht="17.25" customHeight="1" x14ac:dyDescent="0.25">
      <c r="A26" s="309" t="s">
        <v>464</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98"/>
      <c r="AN26" s="345" t="s">
        <v>465</v>
      </c>
      <c r="AO26" s="346"/>
      <c r="AP26" s="347"/>
      <c r="AQ26" s="343"/>
      <c r="AR26" s="348"/>
      <c r="AS26" s="197"/>
    </row>
    <row r="27" spans="1:45" ht="17.25" customHeight="1" x14ac:dyDescent="0.25">
      <c r="A27" s="309" t="s">
        <v>466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98"/>
      <c r="AN27" s="345" t="s">
        <v>467</v>
      </c>
      <c r="AO27" s="346"/>
      <c r="AP27" s="347"/>
      <c r="AQ27" s="343"/>
      <c r="AR27" s="348"/>
      <c r="AS27" s="197"/>
    </row>
    <row r="28" spans="1:45" ht="27.75" customHeight="1" thickBot="1" x14ac:dyDescent="0.3">
      <c r="A28" s="349" t="s">
        <v>468</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5">
        <v>1</v>
      </c>
      <c r="AL28" s="325"/>
      <c r="AM28" s="198"/>
      <c r="AN28" s="352" t="s">
        <v>469</v>
      </c>
      <c r="AO28" s="353"/>
      <c r="AP28" s="354"/>
      <c r="AQ28" s="343"/>
      <c r="AR28" s="348"/>
      <c r="AS28" s="197"/>
    </row>
    <row r="29" spans="1:45" ht="17.25" customHeight="1" x14ac:dyDescent="0.25">
      <c r="A29" s="338" t="s">
        <v>470</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5"/>
      <c r="AL29" s="335"/>
      <c r="AM29" s="198"/>
      <c r="AN29" s="341"/>
      <c r="AO29" s="342"/>
      <c r="AP29" s="342"/>
      <c r="AQ29" s="343"/>
      <c r="AR29" s="344"/>
      <c r="AS29" s="197"/>
    </row>
    <row r="30" spans="1:45" ht="17.25" customHeight="1" x14ac:dyDescent="0.25">
      <c r="A30" s="309" t="s">
        <v>471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98"/>
      <c r="AS30" s="197"/>
    </row>
    <row r="31" spans="1:45" ht="17.25" customHeight="1" x14ac:dyDescent="0.25">
      <c r="A31" s="309" t="s">
        <v>472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98"/>
      <c r="AN31" s="198"/>
      <c r="AO31" s="199"/>
      <c r="AP31" s="199"/>
      <c r="AQ31" s="199"/>
      <c r="AR31" s="199"/>
      <c r="AS31" s="197"/>
    </row>
    <row r="32" spans="1:45" ht="17.25" customHeight="1" x14ac:dyDescent="0.25">
      <c r="A32" s="309" t="s">
        <v>473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98"/>
      <c r="AN32" s="198"/>
      <c r="AO32" s="198"/>
      <c r="AP32" s="198"/>
      <c r="AQ32" s="198"/>
      <c r="AR32" s="198"/>
      <c r="AS32" s="197"/>
    </row>
    <row r="33" spans="1:45" ht="17.25" customHeight="1" x14ac:dyDescent="0.25">
      <c r="A33" s="309" t="s">
        <v>474</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28"/>
      <c r="AL33" s="328"/>
      <c r="AM33" s="198"/>
      <c r="AN33" s="198"/>
      <c r="AO33" s="198"/>
      <c r="AP33" s="198"/>
      <c r="AQ33" s="198"/>
      <c r="AR33" s="198"/>
      <c r="AS33" s="197"/>
    </row>
    <row r="34" spans="1:45" ht="17.25" customHeight="1" x14ac:dyDescent="0.25">
      <c r="A34" s="309" t="s">
        <v>475</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98"/>
      <c r="AN34" s="198"/>
      <c r="AO34" s="198"/>
      <c r="AP34" s="198"/>
      <c r="AQ34" s="198"/>
      <c r="AR34" s="198"/>
      <c r="AS34" s="197"/>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98"/>
      <c r="AN35" s="198"/>
      <c r="AO35" s="198"/>
      <c r="AP35" s="198"/>
      <c r="AQ35" s="198"/>
      <c r="AR35" s="198"/>
      <c r="AS35" s="197"/>
    </row>
    <row r="36" spans="1:45" ht="17.25" customHeight="1" thickBot="1" x14ac:dyDescent="0.3">
      <c r="A36" s="323" t="s">
        <v>476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98"/>
      <c r="AN36" s="198"/>
      <c r="AO36" s="198"/>
      <c r="AP36" s="198"/>
      <c r="AQ36" s="198"/>
      <c r="AR36" s="198"/>
      <c r="AS36" s="197"/>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98"/>
      <c r="AN37" s="198"/>
      <c r="AO37" s="198"/>
      <c r="AP37" s="198"/>
      <c r="AQ37" s="198"/>
      <c r="AR37" s="198"/>
      <c r="AS37" s="197"/>
    </row>
    <row r="38" spans="1:45" ht="17.25" customHeight="1" x14ac:dyDescent="0.25">
      <c r="A38" s="309" t="s">
        <v>477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98"/>
      <c r="AN38" s="198"/>
      <c r="AO38" s="198"/>
      <c r="AP38" s="198"/>
      <c r="AQ38" s="198"/>
      <c r="AR38" s="198"/>
      <c r="AS38" s="197"/>
    </row>
    <row r="39" spans="1:45" ht="17.25" customHeight="1" thickBot="1" x14ac:dyDescent="0.3">
      <c r="A39" s="323" t="s">
        <v>478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98"/>
      <c r="AN39" s="198"/>
      <c r="AO39" s="198"/>
      <c r="AP39" s="198"/>
      <c r="AQ39" s="198"/>
      <c r="AR39" s="198"/>
      <c r="AS39" s="197"/>
    </row>
    <row r="40" spans="1:45" ht="17.25" customHeight="1" x14ac:dyDescent="0.25">
      <c r="A40" s="336" t="s">
        <v>479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98"/>
      <c r="AN40" s="198"/>
      <c r="AO40" s="198"/>
      <c r="AP40" s="198"/>
      <c r="AQ40" s="198"/>
      <c r="AR40" s="198"/>
      <c r="AS40" s="197"/>
    </row>
    <row r="41" spans="1:45" ht="17.25" customHeight="1" x14ac:dyDescent="0.25">
      <c r="A41" s="309" t="s">
        <v>480</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98"/>
      <c r="AN41" s="198"/>
      <c r="AO41" s="198"/>
      <c r="AP41" s="198"/>
      <c r="AQ41" s="198"/>
      <c r="AR41" s="198"/>
      <c r="AS41" s="197"/>
    </row>
    <row r="42" spans="1:45" ht="17.25" customHeight="1" x14ac:dyDescent="0.25">
      <c r="A42" s="309" t="s">
        <v>481</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98"/>
      <c r="AN42" s="198"/>
      <c r="AO42" s="198"/>
      <c r="AP42" s="198"/>
      <c r="AQ42" s="198"/>
      <c r="AR42" s="198"/>
      <c r="AS42" s="197"/>
    </row>
    <row r="43" spans="1:45" ht="17.25" customHeight="1" x14ac:dyDescent="0.25">
      <c r="A43" s="309" t="s">
        <v>482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98"/>
      <c r="AN43" s="198"/>
      <c r="AO43" s="198"/>
      <c r="AP43" s="198"/>
      <c r="AQ43" s="198"/>
      <c r="AR43" s="198"/>
      <c r="AS43" s="197"/>
    </row>
    <row r="44" spans="1:45" ht="17.25" customHeight="1" x14ac:dyDescent="0.25">
      <c r="A44" s="309" t="s">
        <v>483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98"/>
      <c r="AN44" s="198"/>
      <c r="AO44" s="198"/>
      <c r="AP44" s="198"/>
      <c r="AQ44" s="198"/>
      <c r="AR44" s="198"/>
      <c r="AS44" s="197"/>
    </row>
    <row r="45" spans="1:45" ht="17.25" customHeight="1" x14ac:dyDescent="0.25">
      <c r="A45" s="309" t="s">
        <v>484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98"/>
      <c r="AN45" s="198"/>
      <c r="AO45" s="198"/>
      <c r="AP45" s="198"/>
      <c r="AQ45" s="198"/>
      <c r="AR45" s="198"/>
      <c r="AS45" s="197"/>
    </row>
    <row r="46" spans="1:45" ht="17.25" customHeight="1" thickBot="1" x14ac:dyDescent="0.3">
      <c r="A46" s="329" t="s">
        <v>485</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98"/>
      <c r="AN46" s="198"/>
      <c r="AO46" s="198"/>
      <c r="AP46" s="198"/>
      <c r="AQ46" s="198"/>
      <c r="AR46" s="198"/>
      <c r="AS46" s="197"/>
    </row>
    <row r="47" spans="1:45" ht="24" customHeight="1" x14ac:dyDescent="0.25">
      <c r="A47" s="332" t="s">
        <v>486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4</v>
      </c>
      <c r="AL47" s="335"/>
      <c r="AM47" s="315" t="s">
        <v>487</v>
      </c>
      <c r="AN47" s="315"/>
      <c r="AO47" s="200" t="s">
        <v>488</v>
      </c>
      <c r="AP47" s="200" t="s">
        <v>489</v>
      </c>
      <c r="AQ47" s="197"/>
    </row>
    <row r="48" spans="1:45" ht="12" customHeight="1" x14ac:dyDescent="0.25">
      <c r="A48" s="309" t="s">
        <v>490</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201"/>
      <c r="AP48" s="201"/>
      <c r="AQ48" s="197"/>
    </row>
    <row r="49" spans="1:43" ht="12" customHeight="1" x14ac:dyDescent="0.25">
      <c r="A49" s="309" t="s">
        <v>491</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201"/>
      <c r="AP49" s="201"/>
      <c r="AQ49" s="197"/>
    </row>
    <row r="50" spans="1:43" ht="12" customHeight="1" thickBot="1" x14ac:dyDescent="0.3">
      <c r="A50" s="323" t="s">
        <v>492</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202"/>
      <c r="AP50" s="202"/>
      <c r="AQ50" s="197"/>
    </row>
    <row r="51" spans="1:43" ht="6.75" customHeight="1" thickBot="1" x14ac:dyDescent="0.3">
      <c r="A51" s="203"/>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4"/>
      <c r="AN51" s="204"/>
      <c r="AO51" s="205"/>
      <c r="AP51" s="205"/>
      <c r="AQ51" s="206"/>
    </row>
    <row r="52" spans="1:43" ht="24" customHeight="1" x14ac:dyDescent="0.25">
      <c r="A52" s="313" t="s">
        <v>493</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4</v>
      </c>
      <c r="AL52" s="315"/>
      <c r="AM52" s="315" t="s">
        <v>487</v>
      </c>
      <c r="AN52" s="315"/>
      <c r="AO52" s="200" t="s">
        <v>488</v>
      </c>
      <c r="AP52" s="200" t="s">
        <v>489</v>
      </c>
      <c r="AQ52" s="197"/>
    </row>
    <row r="53" spans="1:43" ht="11.25" customHeight="1" x14ac:dyDescent="0.25">
      <c r="A53" s="326" t="s">
        <v>494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207"/>
      <c r="AP53" s="207"/>
      <c r="AQ53" s="197"/>
    </row>
    <row r="54" spans="1:43" ht="12" customHeight="1" x14ac:dyDescent="0.25">
      <c r="A54" s="309" t="s">
        <v>495</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201"/>
      <c r="AP54" s="201"/>
      <c r="AQ54" s="197"/>
    </row>
    <row r="55" spans="1:43" ht="12" customHeight="1" x14ac:dyDescent="0.25">
      <c r="A55" s="309" t="s">
        <v>496</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201"/>
      <c r="AP55" s="201"/>
      <c r="AQ55" s="197"/>
    </row>
    <row r="56" spans="1:43" ht="12" customHeight="1" thickBot="1" x14ac:dyDescent="0.3">
      <c r="A56" s="323" t="s">
        <v>497</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202"/>
      <c r="AP56" s="202"/>
      <c r="AQ56" s="197"/>
    </row>
    <row r="57" spans="1:43" ht="6" customHeight="1" thickBot="1" x14ac:dyDescent="0.3">
      <c r="A57" s="208"/>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198"/>
      <c r="AN57" s="198"/>
      <c r="AO57" s="209"/>
      <c r="AP57" s="209"/>
      <c r="AQ57" s="195"/>
    </row>
    <row r="58" spans="1:43" ht="24" customHeight="1" x14ac:dyDescent="0.25">
      <c r="A58" s="313" t="s">
        <v>498</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4</v>
      </c>
      <c r="AL58" s="315"/>
      <c r="AM58" s="315" t="s">
        <v>487</v>
      </c>
      <c r="AN58" s="315"/>
      <c r="AO58" s="200" t="s">
        <v>488</v>
      </c>
      <c r="AP58" s="200" t="s">
        <v>489</v>
      </c>
      <c r="AQ58" s="197"/>
    </row>
    <row r="59" spans="1:43" ht="12.75" customHeight="1" x14ac:dyDescent="0.25">
      <c r="A59" s="320" t="s">
        <v>499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210"/>
      <c r="AP59" s="210"/>
      <c r="AQ59" s="211"/>
    </row>
    <row r="60" spans="1:43" ht="12" customHeight="1" x14ac:dyDescent="0.25">
      <c r="A60" s="309" t="s">
        <v>500</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201"/>
      <c r="AP60" s="201"/>
      <c r="AQ60" s="197"/>
    </row>
    <row r="61" spans="1:43" ht="12" customHeight="1" x14ac:dyDescent="0.25">
      <c r="A61" s="309" t="s">
        <v>501</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201"/>
      <c r="AP61" s="201"/>
      <c r="AQ61" s="197"/>
    </row>
    <row r="62" spans="1:43" ht="12" customHeight="1" x14ac:dyDescent="0.25">
      <c r="A62" s="309" t="s">
        <v>473</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201"/>
      <c r="AP62" s="201"/>
      <c r="AQ62" s="197"/>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201"/>
      <c r="AP63" s="201"/>
      <c r="AQ63" s="197"/>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201"/>
      <c r="AP64" s="201"/>
      <c r="AQ64" s="197"/>
    </row>
    <row r="65" spans="1:43" ht="12" customHeight="1" x14ac:dyDescent="0.25">
      <c r="A65" s="309" t="s">
        <v>502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201"/>
      <c r="AP65" s="201"/>
      <c r="AQ65" s="197"/>
    </row>
    <row r="66" spans="1:43" ht="27.75" customHeight="1" x14ac:dyDescent="0.25">
      <c r="A66" s="302" t="s">
        <v>503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212"/>
      <c r="AP66" s="212"/>
      <c r="AQ66" s="211"/>
    </row>
    <row r="67" spans="1:43" ht="11.25" customHeight="1" x14ac:dyDescent="0.25">
      <c r="A67" s="309" t="s">
        <v>504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201"/>
      <c r="AP67" s="201"/>
      <c r="AQ67" s="197"/>
    </row>
    <row r="68" spans="1:43" ht="25.5" customHeight="1" x14ac:dyDescent="0.25">
      <c r="A68" s="302" t="s">
        <v>505</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212"/>
      <c r="AP68" s="212"/>
      <c r="AQ68" s="211"/>
    </row>
    <row r="69" spans="1:43" ht="12" customHeight="1" x14ac:dyDescent="0.25">
      <c r="A69" s="309" t="s">
        <v>506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201"/>
      <c r="AP69" s="201"/>
      <c r="AQ69" s="197"/>
    </row>
    <row r="70" spans="1:43" ht="12.75" customHeight="1" x14ac:dyDescent="0.25">
      <c r="A70" s="307" t="s">
        <v>507</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212"/>
      <c r="AP70" s="212"/>
      <c r="AQ70" s="211"/>
    </row>
    <row r="71" spans="1:43" ht="12" customHeight="1" x14ac:dyDescent="0.25">
      <c r="A71" s="309" t="s">
        <v>476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201"/>
      <c r="AP71" s="201"/>
      <c r="AQ71" s="197"/>
    </row>
    <row r="72" spans="1:43" ht="12.75" customHeight="1" thickBot="1" x14ac:dyDescent="0.3">
      <c r="A72" s="316" t="s">
        <v>508</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213"/>
      <c r="AP72" s="213"/>
      <c r="AQ72" s="211"/>
    </row>
    <row r="73" spans="1:43" ht="7.5" customHeight="1" thickBot="1" x14ac:dyDescent="0.3">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198"/>
      <c r="AN73" s="198"/>
      <c r="AO73" s="209"/>
      <c r="AP73" s="209"/>
      <c r="AQ73" s="195"/>
    </row>
    <row r="74" spans="1:43" ht="25.5" customHeight="1" x14ac:dyDescent="0.25">
      <c r="A74" s="313" t="s">
        <v>509</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4</v>
      </c>
      <c r="AL74" s="315"/>
      <c r="AM74" s="315" t="s">
        <v>487</v>
      </c>
      <c r="AN74" s="315"/>
      <c r="AO74" s="200" t="s">
        <v>488</v>
      </c>
      <c r="AP74" s="200" t="s">
        <v>489</v>
      </c>
      <c r="AQ74" s="197"/>
    </row>
    <row r="75" spans="1:43" ht="25.5" customHeight="1" x14ac:dyDescent="0.25">
      <c r="A75" s="302" t="s">
        <v>505</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214"/>
      <c r="AP75" s="214"/>
      <c r="AQ75" s="211"/>
    </row>
    <row r="76" spans="1:43" ht="12" customHeight="1" x14ac:dyDescent="0.25">
      <c r="A76" s="309" t="s">
        <v>504</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215"/>
      <c r="AP76" s="215"/>
      <c r="AQ76" s="197"/>
    </row>
    <row r="77" spans="1:43" ht="12" customHeight="1" x14ac:dyDescent="0.25">
      <c r="A77" s="309" t="s">
        <v>506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215"/>
      <c r="AP77" s="215"/>
      <c r="AQ77" s="197"/>
    </row>
    <row r="78" spans="1:43" ht="12" customHeight="1" x14ac:dyDescent="0.25">
      <c r="A78" s="309" t="s">
        <v>476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215"/>
      <c r="AP78" s="215"/>
      <c r="AQ78" s="197"/>
    </row>
    <row r="79" spans="1:43" ht="12" customHeight="1" x14ac:dyDescent="0.25">
      <c r="A79" s="309" t="s">
        <v>510</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215"/>
      <c r="AP79" s="215"/>
      <c r="AQ79" s="197"/>
    </row>
    <row r="80" spans="1:43" ht="12" customHeight="1" x14ac:dyDescent="0.25">
      <c r="A80" s="309" t="s">
        <v>511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215"/>
      <c r="AP80" s="215"/>
      <c r="AQ80" s="197"/>
    </row>
    <row r="81" spans="1:45" ht="12.75" customHeight="1" x14ac:dyDescent="0.25">
      <c r="A81" s="309" t="s">
        <v>512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215"/>
      <c r="AP81" s="215"/>
      <c r="AQ81" s="197"/>
    </row>
    <row r="82" spans="1:45" ht="12.75" customHeight="1" x14ac:dyDescent="0.25">
      <c r="A82" s="309" t="s">
        <v>513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215"/>
      <c r="AP82" s="215"/>
      <c r="AQ82" s="197"/>
    </row>
    <row r="83" spans="1:45" ht="12" customHeight="1" x14ac:dyDescent="0.25">
      <c r="A83" s="307" t="s">
        <v>514</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214"/>
      <c r="AP83" s="214"/>
      <c r="AQ83" s="211"/>
    </row>
    <row r="84" spans="1:45" ht="12" customHeight="1" x14ac:dyDescent="0.25">
      <c r="A84" s="307" t="s">
        <v>515</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214"/>
      <c r="AP84" s="214"/>
      <c r="AQ84" s="211"/>
    </row>
    <row r="85" spans="1:45" ht="12" customHeight="1" x14ac:dyDescent="0.25">
      <c r="A85" s="309" t="s">
        <v>516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215"/>
      <c r="AP85" s="215"/>
      <c r="AQ85" s="195"/>
    </row>
    <row r="86" spans="1:45" ht="27.75" customHeight="1" x14ac:dyDescent="0.25">
      <c r="A86" s="302" t="s">
        <v>517</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214"/>
      <c r="AP86" s="214"/>
      <c r="AQ86" s="211"/>
    </row>
    <row r="87" spans="1:45" x14ac:dyDescent="0.25">
      <c r="A87" s="302" t="s">
        <v>518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214"/>
      <c r="AP87" s="214"/>
      <c r="AQ87" s="211"/>
    </row>
    <row r="88" spans="1:45" ht="14.25" customHeight="1" x14ac:dyDescent="0.25">
      <c r="A88" s="295" t="s">
        <v>519</v>
      </c>
      <c r="B88" s="296"/>
      <c r="C88" s="296"/>
      <c r="D88" s="297"/>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298"/>
      <c r="AL88" s="299"/>
      <c r="AM88" s="300"/>
      <c r="AN88" s="301"/>
      <c r="AO88" s="214"/>
      <c r="AP88" s="214"/>
      <c r="AQ88" s="211"/>
    </row>
    <row r="89" spans="1:45" x14ac:dyDescent="0.25">
      <c r="A89" s="295" t="s">
        <v>520</v>
      </c>
      <c r="B89" s="296"/>
      <c r="C89" s="296"/>
      <c r="D89" s="297"/>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298"/>
      <c r="AL89" s="299"/>
      <c r="AM89" s="300"/>
      <c r="AN89" s="301"/>
      <c r="AO89" s="214"/>
      <c r="AP89" s="214"/>
      <c r="AQ89" s="195"/>
    </row>
    <row r="90" spans="1:45" ht="12" customHeight="1" thickBot="1" x14ac:dyDescent="0.3">
      <c r="A90" s="217" t="s">
        <v>521</v>
      </c>
      <c r="B90" s="218"/>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91"/>
      <c r="AL90" s="292"/>
      <c r="AM90" s="293"/>
      <c r="AN90" s="294"/>
      <c r="AO90" s="219"/>
      <c r="AP90" s="219"/>
      <c r="AQ90" s="197"/>
    </row>
    <row r="91" spans="1:45" ht="3" customHeight="1"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220"/>
    </row>
    <row r="92" spans="1:45" ht="13.5" customHeight="1" x14ac:dyDescent="0.25">
      <c r="A92" s="198" t="s">
        <v>522</v>
      </c>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197"/>
      <c r="AQ92" s="197"/>
      <c r="AR92" s="197"/>
      <c r="AS92" s="220"/>
    </row>
    <row r="93" spans="1:45" ht="13.5" customHeight="1" x14ac:dyDescent="0.25">
      <c r="A93" s="221" t="s">
        <v>523</v>
      </c>
      <c r="B93" s="222"/>
      <c r="C93" s="223"/>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0"/>
      <c r="AQ93" s="220"/>
      <c r="AR93" s="220"/>
      <c r="AS93" s="220"/>
    </row>
    <row r="94" spans="1:45" ht="11.25" customHeight="1" x14ac:dyDescent="0.25">
      <c r="A94" s="221" t="s">
        <v>524</v>
      </c>
      <c r="B94" s="222"/>
      <c r="C94" s="223"/>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0"/>
      <c r="AQ94" s="220"/>
      <c r="AR94" s="220"/>
      <c r="AS94" s="195"/>
    </row>
    <row r="95" spans="1:45" x14ac:dyDescent="0.25">
      <c r="A95" s="221" t="s">
        <v>525</v>
      </c>
      <c r="B95" s="222"/>
      <c r="C95" s="223"/>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0"/>
      <c r="AQ95" s="220"/>
      <c r="AR95" s="220"/>
      <c r="AS95" s="195"/>
    </row>
    <row r="96" spans="1:45" x14ac:dyDescent="0.25">
      <c r="A96" s="198" t="s">
        <v>526</v>
      </c>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c r="AQ96" s="195"/>
      <c r="AR96" s="195"/>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9" zoomScaleSheetLayoutView="100" workbookViewId="0">
      <selection activeCell="G28" sqref="G28"/>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48" t="s">
        <v>9</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8</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G_172120051</v>
      </c>
      <c r="B12" s="249"/>
      <c r="C12" s="249"/>
      <c r="D12" s="249"/>
      <c r="E12" s="249"/>
      <c r="F12" s="249"/>
      <c r="G12" s="249"/>
      <c r="H12" s="249"/>
      <c r="I12" s="249"/>
      <c r="J12" s="249"/>
    </row>
    <row r="13" spans="1:42" x14ac:dyDescent="0.25">
      <c r="A13" s="245" t="s">
        <v>7</v>
      </c>
      <c r="B13" s="245"/>
      <c r="C13" s="245"/>
      <c r="D13" s="245"/>
      <c r="E13" s="245"/>
      <c r="F13" s="245"/>
      <c r="G13" s="245"/>
      <c r="H13" s="245"/>
      <c r="I13" s="245"/>
      <c r="J13" s="245"/>
    </row>
    <row r="14" spans="1:42" ht="18.75" x14ac:dyDescent="0.25">
      <c r="A14" s="255"/>
      <c r="B14" s="255"/>
      <c r="C14" s="255"/>
      <c r="D14" s="255"/>
      <c r="E14" s="255"/>
      <c r="F14" s="255"/>
      <c r="G14" s="255"/>
      <c r="H14" s="255"/>
      <c r="I14" s="255"/>
      <c r="J14" s="255"/>
    </row>
    <row r="15" spans="1:42" x14ac:dyDescent="0.25">
      <c r="A15" s="249" t="str">
        <f>'1. паспорт местоположение'!A15</f>
        <v>Реконструкция ТП-175. Замена трансформатора ТМ 250/10/0,4 на ТМГСУ11 250/10/0,4 (кВА)</v>
      </c>
      <c r="B15" s="249"/>
      <c r="C15" s="249"/>
      <c r="D15" s="249"/>
      <c r="E15" s="249"/>
      <c r="F15" s="249"/>
      <c r="G15" s="249"/>
      <c r="H15" s="249"/>
      <c r="I15" s="249"/>
      <c r="J15" s="249"/>
    </row>
    <row r="16" spans="1:42" x14ac:dyDescent="0.25">
      <c r="A16" s="245" t="s">
        <v>6</v>
      </c>
      <c r="B16" s="245"/>
      <c r="C16" s="245"/>
      <c r="D16" s="245"/>
      <c r="E16" s="245"/>
      <c r="F16" s="245"/>
      <c r="G16" s="245"/>
      <c r="H16" s="245"/>
      <c r="I16" s="245"/>
      <c r="J16" s="245"/>
    </row>
    <row r="17" spans="1:10" ht="15.75" customHeight="1" x14ac:dyDescent="0.25">
      <c r="J17" s="91"/>
    </row>
    <row r="18" spans="1:10" x14ac:dyDescent="0.25">
      <c r="I18" s="90"/>
    </row>
    <row r="19" spans="1:10" ht="15.75" customHeight="1" x14ac:dyDescent="0.25">
      <c r="A19" s="368" t="s">
        <v>388</v>
      </c>
      <c r="B19" s="368"/>
      <c r="C19" s="368"/>
      <c r="D19" s="368"/>
      <c r="E19" s="368"/>
      <c r="F19" s="368"/>
      <c r="G19" s="368"/>
      <c r="H19" s="368"/>
      <c r="I19" s="368"/>
      <c r="J19" s="368"/>
    </row>
    <row r="20" spans="1:10" x14ac:dyDescent="0.25">
      <c r="A20" s="60"/>
      <c r="B20" s="60"/>
      <c r="C20" s="89"/>
      <c r="D20" s="89"/>
      <c r="E20" s="89"/>
      <c r="F20" s="89"/>
      <c r="G20" s="89"/>
      <c r="H20" s="89"/>
      <c r="I20" s="89"/>
      <c r="J20" s="89"/>
    </row>
    <row r="21" spans="1:10" ht="33" customHeight="1" x14ac:dyDescent="0.25">
      <c r="A21" s="358" t="s">
        <v>219</v>
      </c>
      <c r="B21" s="358" t="s">
        <v>218</v>
      </c>
      <c r="C21" s="364" t="s">
        <v>324</v>
      </c>
      <c r="D21" s="364"/>
      <c r="E21" s="364"/>
      <c r="F21" s="364"/>
      <c r="G21" s="359" t="s">
        <v>217</v>
      </c>
      <c r="H21" s="361" t="s">
        <v>326</v>
      </c>
      <c r="I21" s="358" t="s">
        <v>216</v>
      </c>
      <c r="J21" s="360" t="s">
        <v>325</v>
      </c>
    </row>
    <row r="22" spans="1:10" ht="33" customHeight="1" x14ac:dyDescent="0.25">
      <c r="A22" s="358"/>
      <c r="B22" s="358"/>
      <c r="C22" s="365" t="s">
        <v>2</v>
      </c>
      <c r="D22" s="365"/>
      <c r="E22" s="366" t="s">
        <v>1</v>
      </c>
      <c r="F22" s="367"/>
      <c r="G22" s="359"/>
      <c r="H22" s="362"/>
      <c r="I22" s="358"/>
      <c r="J22" s="360"/>
    </row>
    <row r="23" spans="1:10" ht="33" customHeight="1" x14ac:dyDescent="0.25">
      <c r="A23" s="358"/>
      <c r="B23" s="358"/>
      <c r="C23" s="88" t="s">
        <v>215</v>
      </c>
      <c r="D23" s="88" t="s">
        <v>214</v>
      </c>
      <c r="E23" s="88" t="s">
        <v>215</v>
      </c>
      <c r="F23" s="88" t="s">
        <v>214</v>
      </c>
      <c r="G23" s="359"/>
      <c r="H23" s="363"/>
      <c r="I23" s="358"/>
      <c r="J23" s="360"/>
    </row>
    <row r="24" spans="1:10" x14ac:dyDescent="0.25">
      <c r="A24" s="67">
        <v>1</v>
      </c>
      <c r="B24" s="173">
        <v>2</v>
      </c>
      <c r="C24" s="173">
        <v>3</v>
      </c>
      <c r="D24" s="173">
        <v>4</v>
      </c>
      <c r="E24" s="173">
        <v>5</v>
      </c>
      <c r="F24" s="173">
        <v>6</v>
      </c>
      <c r="G24" s="173">
        <v>7</v>
      </c>
      <c r="H24" s="173">
        <v>8</v>
      </c>
      <c r="I24" s="173">
        <v>9</v>
      </c>
      <c r="J24" s="173">
        <v>10</v>
      </c>
    </row>
    <row r="25" spans="1:10" x14ac:dyDescent="0.25">
      <c r="A25" s="84">
        <v>1</v>
      </c>
      <c r="B25" s="85" t="s">
        <v>213</v>
      </c>
      <c r="C25" s="178">
        <v>2020</v>
      </c>
      <c r="D25" s="178">
        <v>2020</v>
      </c>
      <c r="E25" s="225">
        <v>2020</v>
      </c>
      <c r="F25" s="225">
        <v>2020</v>
      </c>
      <c r="G25" s="232">
        <v>1</v>
      </c>
      <c r="H25" s="232">
        <v>1</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1">
        <v>2020</v>
      </c>
      <c r="D37" s="231">
        <v>2020</v>
      </c>
      <c r="E37" s="231">
        <v>2020</v>
      </c>
      <c r="F37" s="231">
        <v>2020</v>
      </c>
      <c r="G37" s="232">
        <v>1</v>
      </c>
      <c r="H37" s="232">
        <v>1</v>
      </c>
      <c r="I37" s="81"/>
      <c r="J37" s="81"/>
    </row>
    <row r="38" spans="1:10" x14ac:dyDescent="0.25">
      <c r="A38" s="84" t="s">
        <v>355</v>
      </c>
      <c r="B38" s="85" t="s">
        <v>204</v>
      </c>
      <c r="C38" s="231">
        <v>2020</v>
      </c>
      <c r="D38" s="231">
        <v>2020</v>
      </c>
      <c r="E38" s="231">
        <v>2020</v>
      </c>
      <c r="F38" s="231">
        <v>2020</v>
      </c>
      <c r="G38" s="232">
        <v>1</v>
      </c>
      <c r="H38" s="232">
        <v>1</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1">
        <v>2020</v>
      </c>
      <c r="D40" s="231">
        <v>2020</v>
      </c>
      <c r="E40" s="231">
        <v>2020</v>
      </c>
      <c r="F40" s="231">
        <v>2020</v>
      </c>
      <c r="G40" s="232">
        <v>1</v>
      </c>
      <c r="H40" s="232">
        <v>1</v>
      </c>
      <c r="I40" s="81"/>
      <c r="J40" s="81"/>
    </row>
    <row r="41" spans="1:10" ht="63" customHeight="1" x14ac:dyDescent="0.25">
      <c r="A41" s="84" t="s">
        <v>202</v>
      </c>
      <c r="B41" s="85" t="s">
        <v>411</v>
      </c>
      <c r="C41" s="231">
        <v>2020</v>
      </c>
      <c r="D41" s="231">
        <v>2020</v>
      </c>
      <c r="E41" s="231">
        <v>2020</v>
      </c>
      <c r="F41" s="231">
        <v>2020</v>
      </c>
      <c r="G41" s="232">
        <v>1</v>
      </c>
      <c r="H41" s="232">
        <v>1</v>
      </c>
      <c r="I41" s="81"/>
      <c r="J41" s="81"/>
    </row>
    <row r="42" spans="1:10" ht="58.5" customHeight="1" x14ac:dyDescent="0.25">
      <c r="A42" s="84">
        <v>3</v>
      </c>
      <c r="B42" s="83" t="s">
        <v>341</v>
      </c>
      <c r="C42" s="231">
        <v>2020</v>
      </c>
      <c r="D42" s="231">
        <v>2020</v>
      </c>
      <c r="E42" s="231">
        <v>2020</v>
      </c>
      <c r="F42" s="231">
        <v>2020</v>
      </c>
      <c r="G42" s="232">
        <v>1</v>
      </c>
      <c r="H42" s="232">
        <v>1</v>
      </c>
      <c r="I42" s="81"/>
      <c r="J42" s="81"/>
    </row>
    <row r="43" spans="1:10" ht="34.5" customHeight="1" x14ac:dyDescent="0.25">
      <c r="A43" s="84" t="s">
        <v>201</v>
      </c>
      <c r="B43" s="83" t="s">
        <v>199</v>
      </c>
      <c r="C43" s="231">
        <v>2020</v>
      </c>
      <c r="D43" s="231">
        <v>2020</v>
      </c>
      <c r="E43" s="231">
        <v>2020</v>
      </c>
      <c r="F43" s="231">
        <v>2020</v>
      </c>
      <c r="G43" s="232">
        <v>1</v>
      </c>
      <c r="H43" s="232">
        <v>1</v>
      </c>
      <c r="I43" s="81"/>
      <c r="J43" s="81"/>
    </row>
    <row r="44" spans="1:10" ht="24.75" customHeight="1" x14ac:dyDescent="0.25">
      <c r="A44" s="84" t="s">
        <v>200</v>
      </c>
      <c r="B44" s="83" t="s">
        <v>197</v>
      </c>
      <c r="C44" s="231">
        <v>2020</v>
      </c>
      <c r="D44" s="231">
        <v>2020</v>
      </c>
      <c r="E44" s="231">
        <v>2020</v>
      </c>
      <c r="F44" s="231">
        <v>2020</v>
      </c>
      <c r="G44" s="232">
        <v>1</v>
      </c>
      <c r="H44" s="232">
        <v>1</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1">
        <v>2020</v>
      </c>
      <c r="D47" s="231">
        <v>2020</v>
      </c>
      <c r="E47" s="231">
        <v>2020</v>
      </c>
      <c r="F47" s="231">
        <v>2020</v>
      </c>
      <c r="G47" s="232">
        <v>1</v>
      </c>
      <c r="H47" s="232">
        <v>1</v>
      </c>
      <c r="I47" s="81"/>
      <c r="J47" s="81"/>
    </row>
    <row r="48" spans="1:10" ht="37.5" customHeight="1" x14ac:dyDescent="0.25">
      <c r="A48" s="84" t="s">
        <v>356</v>
      </c>
      <c r="B48" s="85" t="s">
        <v>193</v>
      </c>
      <c r="C48" s="231">
        <v>2020</v>
      </c>
      <c r="D48" s="231">
        <v>2020</v>
      </c>
      <c r="E48" s="231">
        <v>2020</v>
      </c>
      <c r="F48" s="231">
        <v>2020</v>
      </c>
      <c r="G48" s="232">
        <v>1</v>
      </c>
      <c r="H48" s="232">
        <v>1</v>
      </c>
      <c r="I48" s="81"/>
      <c r="J48" s="81"/>
    </row>
    <row r="49" spans="1:10" ht="35.25" customHeight="1" x14ac:dyDescent="0.25">
      <c r="A49" s="84">
        <v>4</v>
      </c>
      <c r="B49" s="83" t="s">
        <v>191</v>
      </c>
      <c r="C49" s="231">
        <v>2020</v>
      </c>
      <c r="D49" s="231">
        <v>2020</v>
      </c>
      <c r="E49" s="231">
        <v>2020</v>
      </c>
      <c r="F49" s="231">
        <v>2020</v>
      </c>
      <c r="G49" s="232">
        <v>1</v>
      </c>
      <c r="H49" s="232">
        <v>1</v>
      </c>
      <c r="I49" s="81"/>
      <c r="J49" s="81"/>
    </row>
    <row r="50" spans="1:10" ht="86.25" customHeight="1" x14ac:dyDescent="0.25">
      <c r="A50" s="84" t="s">
        <v>192</v>
      </c>
      <c r="B50" s="83" t="s">
        <v>345</v>
      </c>
      <c r="C50" s="231">
        <v>2020</v>
      </c>
      <c r="D50" s="231">
        <v>2020</v>
      </c>
      <c r="E50" s="231">
        <v>2020</v>
      </c>
      <c r="F50" s="231">
        <v>2020</v>
      </c>
      <c r="G50" s="232">
        <v>1</v>
      </c>
      <c r="H50" s="232">
        <v>1</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5" t="s">
        <v>348</v>
      </c>
      <c r="C53" s="231">
        <v>2020</v>
      </c>
      <c r="D53" s="231">
        <v>2020</v>
      </c>
      <c r="E53" s="231">
        <v>2020</v>
      </c>
      <c r="F53" s="231">
        <v>2020</v>
      </c>
      <c r="G53" s="232">
        <v>1</v>
      </c>
      <c r="H53" s="232">
        <v>1</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2020-08-12T08:12:34Z</dcterms:modified>
</cp:coreProperties>
</file>