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9" i="1" l="1"/>
  <c r="W129" i="1" s="1"/>
  <c r="T129" i="1"/>
  <c r="U129" i="1" s="1"/>
  <c r="R129" i="1"/>
  <c r="S129" i="1" s="1"/>
  <c r="P129" i="1"/>
  <c r="I129" i="1"/>
  <c r="D129" i="1"/>
  <c r="V128" i="1"/>
  <c r="W128" i="1" s="1"/>
  <c r="T128" i="1"/>
  <c r="U128" i="1" s="1"/>
  <c r="R128" i="1"/>
  <c r="S128" i="1" s="1"/>
  <c r="P128" i="1"/>
  <c r="I128" i="1"/>
  <c r="D128" i="1"/>
  <c r="V127" i="1"/>
  <c r="W127" i="1" s="1"/>
  <c r="T127" i="1"/>
  <c r="U127" i="1" s="1"/>
  <c r="R127" i="1"/>
  <c r="S127" i="1" s="1"/>
  <c r="P127" i="1"/>
  <c r="N127" i="1" s="1"/>
  <c r="O127" i="1" s="1"/>
  <c r="I127" i="1"/>
  <c r="D127" i="1"/>
  <c r="V96" i="1"/>
  <c r="W96" i="1" s="1"/>
  <c r="T96" i="1"/>
  <c r="U96" i="1" s="1"/>
  <c r="R96" i="1"/>
  <c r="S96" i="1" s="1"/>
  <c r="P96" i="1"/>
  <c r="I96" i="1"/>
  <c r="D96" i="1"/>
  <c r="N129" i="1" l="1"/>
  <c r="O129" i="1" s="1"/>
  <c r="N128" i="1"/>
  <c r="O128" i="1" s="1"/>
  <c r="N96" i="1"/>
  <c r="O96" i="1" s="1"/>
  <c r="Q127" i="1"/>
  <c r="Q128" i="1"/>
  <c r="Q129" i="1"/>
  <c r="Q96" i="1"/>
  <c r="V80" i="1" l="1"/>
  <c r="W80" i="1" s="1"/>
  <c r="T80" i="1"/>
  <c r="U80" i="1" s="1"/>
  <c r="R80" i="1"/>
  <c r="S80" i="1" s="1"/>
  <c r="P80" i="1"/>
  <c r="I80" i="1"/>
  <c r="D80" i="1"/>
  <c r="N80" i="1" l="1"/>
  <c r="O80" i="1" s="1"/>
  <c r="Q80" i="1"/>
  <c r="G24" i="1"/>
  <c r="G26" i="1"/>
  <c r="G32" i="1"/>
  <c r="G35" i="1"/>
  <c r="G67" i="1"/>
  <c r="G78" i="1"/>
  <c r="G83" i="1"/>
  <c r="H83" i="1"/>
  <c r="G89" i="1"/>
  <c r="G92" i="1"/>
  <c r="G91" i="1" s="1"/>
  <c r="G123" i="1"/>
  <c r="G25" i="1" s="1"/>
  <c r="G135" i="1"/>
  <c r="G27" i="1" s="1"/>
  <c r="L135" i="1"/>
  <c r="L27" i="1" s="1"/>
  <c r="L123" i="1"/>
  <c r="L25" i="1" s="1"/>
  <c r="L92" i="1"/>
  <c r="L91" i="1" s="1"/>
  <c r="L89" i="1"/>
  <c r="L83" i="1"/>
  <c r="L78" i="1"/>
  <c r="L67" i="1"/>
  <c r="L24" i="1"/>
  <c r="L26" i="1"/>
  <c r="L32" i="1"/>
  <c r="L35" i="1"/>
  <c r="G82" i="1" l="1"/>
  <c r="L31" i="1"/>
  <c r="L30" i="1" s="1"/>
  <c r="L22" i="1" s="1"/>
  <c r="L66" i="1"/>
  <c r="G31" i="1"/>
  <c r="G30" i="1" s="1"/>
  <c r="G22" i="1" s="1"/>
  <c r="L82" i="1"/>
  <c r="G66" i="1"/>
  <c r="G65" i="1" l="1"/>
  <c r="G23" i="1" s="1"/>
  <c r="G21" i="1" s="1"/>
  <c r="L65" i="1"/>
  <c r="L23" i="1" s="1"/>
  <c r="L21" i="1" s="1"/>
  <c r="I33" i="1"/>
  <c r="T33" i="1"/>
  <c r="D33" i="1"/>
  <c r="P137" i="1" l="1"/>
  <c r="Q137" i="1" s="1"/>
  <c r="R137" i="1"/>
  <c r="S137" i="1" s="1"/>
  <c r="T137" i="1"/>
  <c r="U137" i="1" s="1"/>
  <c r="V137" i="1"/>
  <c r="W137" i="1" s="1"/>
  <c r="P138" i="1"/>
  <c r="Q138" i="1" s="1"/>
  <c r="R138" i="1"/>
  <c r="T138" i="1"/>
  <c r="U138" i="1" s="1"/>
  <c r="V138" i="1"/>
  <c r="W138" i="1" s="1"/>
  <c r="P139" i="1"/>
  <c r="Q139" i="1" s="1"/>
  <c r="R139" i="1"/>
  <c r="S139" i="1" s="1"/>
  <c r="T139" i="1"/>
  <c r="U139" i="1" s="1"/>
  <c r="V139" i="1"/>
  <c r="W139" i="1" s="1"/>
  <c r="P140" i="1"/>
  <c r="Q140" i="1" s="1"/>
  <c r="R140" i="1"/>
  <c r="T140" i="1"/>
  <c r="U140" i="1" s="1"/>
  <c r="V140" i="1"/>
  <c r="W140" i="1" s="1"/>
  <c r="V136" i="1"/>
  <c r="W136" i="1" s="1"/>
  <c r="T136" i="1"/>
  <c r="U136" i="1" s="1"/>
  <c r="R136" i="1"/>
  <c r="S136" i="1" s="1"/>
  <c r="P136" i="1"/>
  <c r="P125" i="1"/>
  <c r="R125" i="1"/>
  <c r="S125" i="1" s="1"/>
  <c r="T125" i="1"/>
  <c r="U125" i="1" s="1"/>
  <c r="V125" i="1"/>
  <c r="W125" i="1" s="1"/>
  <c r="P126" i="1"/>
  <c r="Q126" i="1" s="1"/>
  <c r="R126" i="1"/>
  <c r="T126" i="1"/>
  <c r="U126" i="1" s="1"/>
  <c r="V126" i="1"/>
  <c r="W126" i="1" s="1"/>
  <c r="P130" i="1"/>
  <c r="R130" i="1"/>
  <c r="S130" i="1" s="1"/>
  <c r="T130" i="1"/>
  <c r="U130" i="1" s="1"/>
  <c r="V130" i="1"/>
  <c r="W130" i="1" s="1"/>
  <c r="P131" i="1"/>
  <c r="Q131" i="1" s="1"/>
  <c r="R131" i="1"/>
  <c r="T131" i="1"/>
  <c r="U131" i="1" s="1"/>
  <c r="V131" i="1"/>
  <c r="W131" i="1" s="1"/>
  <c r="V124" i="1"/>
  <c r="W124" i="1" s="1"/>
  <c r="T124" i="1"/>
  <c r="U124" i="1" s="1"/>
  <c r="R124" i="1"/>
  <c r="S124" i="1" s="1"/>
  <c r="P124" i="1"/>
  <c r="P94" i="1"/>
  <c r="Q94" i="1" s="1"/>
  <c r="R94" i="1"/>
  <c r="S94" i="1" s="1"/>
  <c r="T94" i="1"/>
  <c r="U94" i="1" s="1"/>
  <c r="V94" i="1"/>
  <c r="W94" i="1" s="1"/>
  <c r="P95" i="1"/>
  <c r="Q95" i="1" s="1"/>
  <c r="R95" i="1"/>
  <c r="S95" i="1" s="1"/>
  <c r="T95" i="1"/>
  <c r="U95" i="1" s="1"/>
  <c r="V95" i="1"/>
  <c r="W95" i="1" s="1"/>
  <c r="P97" i="1"/>
  <c r="Q97" i="1" s="1"/>
  <c r="R97" i="1"/>
  <c r="S97" i="1" s="1"/>
  <c r="T97" i="1"/>
  <c r="U97" i="1" s="1"/>
  <c r="V97" i="1"/>
  <c r="W97" i="1" s="1"/>
  <c r="V93" i="1"/>
  <c r="W93" i="1" s="1"/>
  <c r="T93" i="1"/>
  <c r="U93" i="1" s="1"/>
  <c r="R93" i="1"/>
  <c r="S93" i="1" s="1"/>
  <c r="P93" i="1"/>
  <c r="P85" i="1"/>
  <c r="Q85" i="1" s="1"/>
  <c r="R85" i="1"/>
  <c r="S85" i="1" s="1"/>
  <c r="T85" i="1"/>
  <c r="U85" i="1" s="1"/>
  <c r="V85" i="1"/>
  <c r="W85" i="1" s="1"/>
  <c r="P86" i="1"/>
  <c r="Q86" i="1" s="1"/>
  <c r="R86" i="1"/>
  <c r="S86" i="1" s="1"/>
  <c r="T86" i="1"/>
  <c r="U86" i="1" s="1"/>
  <c r="V86" i="1"/>
  <c r="W86" i="1" s="1"/>
  <c r="P87" i="1"/>
  <c r="Q87" i="1" s="1"/>
  <c r="R87" i="1"/>
  <c r="S87" i="1" s="1"/>
  <c r="T87" i="1"/>
  <c r="U87" i="1" s="1"/>
  <c r="V87" i="1"/>
  <c r="W87" i="1" s="1"/>
  <c r="V84" i="1"/>
  <c r="W84" i="1" s="1"/>
  <c r="T84" i="1"/>
  <c r="U84" i="1" s="1"/>
  <c r="R84" i="1"/>
  <c r="S84" i="1" s="1"/>
  <c r="P84" i="1"/>
  <c r="V79" i="1"/>
  <c r="W79" i="1" s="1"/>
  <c r="T79" i="1"/>
  <c r="U79" i="1" s="1"/>
  <c r="R79" i="1"/>
  <c r="S79" i="1" s="1"/>
  <c r="P79" i="1"/>
  <c r="P69" i="1"/>
  <c r="R69" i="1"/>
  <c r="S69" i="1" s="1"/>
  <c r="T69" i="1"/>
  <c r="U69" i="1" s="1"/>
  <c r="V69" i="1"/>
  <c r="W69" i="1" s="1"/>
  <c r="P70" i="1"/>
  <c r="Q70" i="1" s="1"/>
  <c r="R70" i="1"/>
  <c r="T70" i="1"/>
  <c r="U70" i="1" s="1"/>
  <c r="V70" i="1"/>
  <c r="W70" i="1" s="1"/>
  <c r="P71" i="1"/>
  <c r="R71" i="1"/>
  <c r="S71" i="1" s="1"/>
  <c r="T71" i="1"/>
  <c r="U71" i="1" s="1"/>
  <c r="V71" i="1"/>
  <c r="W71" i="1" s="1"/>
  <c r="P72" i="1"/>
  <c r="Q72" i="1" s="1"/>
  <c r="R72" i="1"/>
  <c r="S72" i="1" s="1"/>
  <c r="T72" i="1"/>
  <c r="U72" i="1" s="1"/>
  <c r="V72" i="1"/>
  <c r="W72" i="1" s="1"/>
  <c r="P73" i="1"/>
  <c r="R73" i="1"/>
  <c r="S73" i="1" s="1"/>
  <c r="T73" i="1"/>
  <c r="U73" i="1" s="1"/>
  <c r="V73" i="1"/>
  <c r="W73" i="1" s="1"/>
  <c r="P74" i="1"/>
  <c r="Q74" i="1" s="1"/>
  <c r="R74" i="1"/>
  <c r="T74" i="1"/>
  <c r="U74" i="1" s="1"/>
  <c r="V74" i="1"/>
  <c r="W74" i="1" s="1"/>
  <c r="P75" i="1"/>
  <c r="R75" i="1"/>
  <c r="S75" i="1" s="1"/>
  <c r="T75" i="1"/>
  <c r="U75" i="1" s="1"/>
  <c r="V75" i="1"/>
  <c r="W75" i="1" s="1"/>
  <c r="P76" i="1"/>
  <c r="Q76" i="1" s="1"/>
  <c r="R76" i="1"/>
  <c r="T76" i="1"/>
  <c r="U76" i="1" s="1"/>
  <c r="V76" i="1"/>
  <c r="W76" i="1" s="1"/>
  <c r="V68" i="1"/>
  <c r="W68" i="1" s="1"/>
  <c r="T68" i="1"/>
  <c r="U68" i="1" s="1"/>
  <c r="R68" i="1"/>
  <c r="S68" i="1" s="1"/>
  <c r="P68" i="1"/>
  <c r="P36" i="1"/>
  <c r="Q36" i="1" s="1"/>
  <c r="R36" i="1"/>
  <c r="T36" i="1"/>
  <c r="U36" i="1" s="1"/>
  <c r="V36" i="1"/>
  <c r="P33" i="1"/>
  <c r="Q33" i="1" s="1"/>
  <c r="R33" i="1"/>
  <c r="S33" i="1" s="1"/>
  <c r="V33" i="1"/>
  <c r="W33" i="1" s="1"/>
  <c r="U33" i="1"/>
  <c r="D137" i="1"/>
  <c r="D138" i="1"/>
  <c r="D139" i="1"/>
  <c r="D140" i="1"/>
  <c r="D136" i="1"/>
  <c r="D125" i="1"/>
  <c r="D126" i="1"/>
  <c r="D130" i="1"/>
  <c r="D131" i="1"/>
  <c r="D124" i="1"/>
  <c r="D94" i="1"/>
  <c r="D95" i="1"/>
  <c r="D97" i="1"/>
  <c r="D93" i="1"/>
  <c r="D85" i="1"/>
  <c r="D86" i="1"/>
  <c r="D87" i="1"/>
  <c r="D84" i="1"/>
  <c r="D79" i="1"/>
  <c r="D69" i="1"/>
  <c r="D70" i="1"/>
  <c r="D71" i="1"/>
  <c r="D72" i="1"/>
  <c r="D73" i="1"/>
  <c r="D74" i="1"/>
  <c r="D75" i="1"/>
  <c r="D76" i="1"/>
  <c r="D68" i="1"/>
  <c r="D36" i="1"/>
  <c r="D35" i="1" l="1"/>
  <c r="N140" i="1"/>
  <c r="N138" i="1"/>
  <c r="N84" i="1"/>
  <c r="N131" i="1"/>
  <c r="N126" i="1"/>
  <c r="N130" i="1"/>
  <c r="N125" i="1"/>
  <c r="N137" i="1"/>
  <c r="N68" i="1"/>
  <c r="N93" i="1"/>
  <c r="N124" i="1"/>
  <c r="N136" i="1"/>
  <c r="S140" i="1"/>
  <c r="S138" i="1"/>
  <c r="N86" i="1"/>
  <c r="N69" i="1"/>
  <c r="N76" i="1"/>
  <c r="N75" i="1"/>
  <c r="N74" i="1"/>
  <c r="N73" i="1"/>
  <c r="N71" i="1"/>
  <c r="N87" i="1"/>
  <c r="N85" i="1"/>
  <c r="N95" i="1"/>
  <c r="N97" i="1"/>
  <c r="N94" i="1"/>
  <c r="N79" i="1"/>
  <c r="N70" i="1"/>
  <c r="W36" i="1"/>
  <c r="N36" i="1"/>
  <c r="S36" i="1"/>
  <c r="N139" i="1"/>
  <c r="Q136" i="1"/>
  <c r="S131" i="1"/>
  <c r="Q130" i="1"/>
  <c r="S126" i="1"/>
  <c r="Q125" i="1"/>
  <c r="Q124" i="1"/>
  <c r="Q93" i="1"/>
  <c r="Q84" i="1"/>
  <c r="Q79" i="1"/>
  <c r="N72" i="1"/>
  <c r="S76" i="1"/>
  <c r="Q75" i="1"/>
  <c r="S74" i="1"/>
  <c r="Q73" i="1"/>
  <c r="Q71" i="1"/>
  <c r="S70" i="1"/>
  <c r="Q69" i="1"/>
  <c r="Q68" i="1"/>
  <c r="D92" i="1" l="1"/>
  <c r="D91" i="1" s="1"/>
  <c r="I32" i="1"/>
  <c r="I137" i="1"/>
  <c r="O137" i="1" s="1"/>
  <c r="I138" i="1"/>
  <c r="O138" i="1" s="1"/>
  <c r="I139" i="1"/>
  <c r="O139" i="1" s="1"/>
  <c r="I140" i="1"/>
  <c r="O140" i="1" s="1"/>
  <c r="I136" i="1"/>
  <c r="O136" i="1" s="1"/>
  <c r="I125" i="1"/>
  <c r="O125" i="1" s="1"/>
  <c r="I126" i="1"/>
  <c r="O126" i="1" s="1"/>
  <c r="I130" i="1"/>
  <c r="O130" i="1" s="1"/>
  <c r="I131" i="1"/>
  <c r="O131" i="1" s="1"/>
  <c r="I124" i="1"/>
  <c r="O124" i="1" s="1"/>
  <c r="I94" i="1"/>
  <c r="O94" i="1" s="1"/>
  <c r="I95" i="1"/>
  <c r="O95" i="1" s="1"/>
  <c r="I97" i="1"/>
  <c r="O97" i="1" s="1"/>
  <c r="I93" i="1"/>
  <c r="O93" i="1" s="1"/>
  <c r="I85" i="1"/>
  <c r="O85" i="1" s="1"/>
  <c r="I86" i="1"/>
  <c r="O86" i="1" s="1"/>
  <c r="I87" i="1"/>
  <c r="O87" i="1" s="1"/>
  <c r="I84" i="1"/>
  <c r="O84" i="1" s="1"/>
  <c r="I79" i="1"/>
  <c r="I78" i="1" s="1"/>
  <c r="I69" i="1"/>
  <c r="O69" i="1" s="1"/>
  <c r="I70" i="1"/>
  <c r="O70" i="1" s="1"/>
  <c r="I71" i="1"/>
  <c r="O71" i="1" s="1"/>
  <c r="I72" i="1"/>
  <c r="O72" i="1" s="1"/>
  <c r="I73" i="1"/>
  <c r="O73" i="1" s="1"/>
  <c r="I74" i="1"/>
  <c r="O74" i="1" s="1"/>
  <c r="I75" i="1"/>
  <c r="O75" i="1" s="1"/>
  <c r="I76" i="1"/>
  <c r="O76" i="1" s="1"/>
  <c r="I68" i="1"/>
  <c r="O68" i="1" s="1"/>
  <c r="I36" i="1"/>
  <c r="O36" i="1" s="1"/>
  <c r="D67" i="1"/>
  <c r="N135" i="1"/>
  <c r="N27" i="1" s="1"/>
  <c r="N123" i="1"/>
  <c r="N25" i="1" s="1"/>
  <c r="N83" i="1"/>
  <c r="N35" i="1"/>
  <c r="V26" i="1"/>
  <c r="T26" i="1"/>
  <c r="T24" i="1"/>
  <c r="R26" i="1"/>
  <c r="P26" i="1"/>
  <c r="I24" i="1"/>
  <c r="N24" i="1"/>
  <c r="F26" i="1"/>
  <c r="H26" i="1"/>
  <c r="I26" i="1"/>
  <c r="J26" i="1"/>
  <c r="K26" i="1"/>
  <c r="M26" i="1"/>
  <c r="N26" i="1"/>
  <c r="D26" i="1"/>
  <c r="D24" i="1"/>
  <c r="E26" i="1"/>
  <c r="F32" i="1"/>
  <c r="H32" i="1"/>
  <c r="J32" i="1"/>
  <c r="K32" i="1"/>
  <c r="M32" i="1"/>
  <c r="E32" i="1"/>
  <c r="V35" i="1"/>
  <c r="T35" i="1"/>
  <c r="R35" i="1"/>
  <c r="P35" i="1"/>
  <c r="E35" i="1"/>
  <c r="F35" i="1"/>
  <c r="H35" i="1"/>
  <c r="J35" i="1"/>
  <c r="K35" i="1"/>
  <c r="M35" i="1"/>
  <c r="V67" i="1"/>
  <c r="T67" i="1"/>
  <c r="R67" i="1"/>
  <c r="P67" i="1"/>
  <c r="E67" i="1"/>
  <c r="F67" i="1"/>
  <c r="H67" i="1"/>
  <c r="J67" i="1"/>
  <c r="K67" i="1"/>
  <c r="M67" i="1"/>
  <c r="V92" i="1"/>
  <c r="V91" i="1" s="1"/>
  <c r="T92" i="1"/>
  <c r="T91" i="1" s="1"/>
  <c r="R92" i="1"/>
  <c r="R91" i="1" s="1"/>
  <c r="P92" i="1"/>
  <c r="P91" i="1" s="1"/>
  <c r="E92" i="1"/>
  <c r="E91" i="1" s="1"/>
  <c r="F92" i="1"/>
  <c r="F91" i="1" s="1"/>
  <c r="H92" i="1"/>
  <c r="H91" i="1" s="1"/>
  <c r="J92" i="1"/>
  <c r="J91" i="1" s="1"/>
  <c r="K92" i="1"/>
  <c r="K91" i="1" s="1"/>
  <c r="M92" i="1"/>
  <c r="M91" i="1" s="1"/>
  <c r="V83" i="1"/>
  <c r="T83" i="1"/>
  <c r="R83" i="1"/>
  <c r="P83" i="1"/>
  <c r="E83" i="1"/>
  <c r="F83" i="1"/>
  <c r="J83" i="1"/>
  <c r="K83" i="1"/>
  <c r="M83" i="1"/>
  <c r="V78" i="1"/>
  <c r="T78" i="1"/>
  <c r="R78" i="1"/>
  <c r="P78" i="1"/>
  <c r="F78" i="1"/>
  <c r="H78" i="1"/>
  <c r="J78" i="1"/>
  <c r="J66" i="1" s="1"/>
  <c r="K78" i="1"/>
  <c r="M78" i="1"/>
  <c r="N78" i="1"/>
  <c r="D78" i="1"/>
  <c r="V89" i="1"/>
  <c r="T89" i="1"/>
  <c r="R89" i="1"/>
  <c r="P89" i="1"/>
  <c r="F89" i="1"/>
  <c r="H89" i="1"/>
  <c r="H82" i="1" s="1"/>
  <c r="J89" i="1"/>
  <c r="K89" i="1"/>
  <c r="M89" i="1"/>
  <c r="N89" i="1"/>
  <c r="E89" i="1"/>
  <c r="P123" i="1"/>
  <c r="P25" i="1" s="1"/>
  <c r="T135" i="1"/>
  <c r="T27" i="1" s="1"/>
  <c r="V135" i="1"/>
  <c r="V27" i="1" s="1"/>
  <c r="R135" i="1"/>
  <c r="R27" i="1" s="1"/>
  <c r="P135" i="1"/>
  <c r="P27" i="1" s="1"/>
  <c r="E135" i="1"/>
  <c r="E27" i="1" s="1"/>
  <c r="F135" i="1"/>
  <c r="F27" i="1" s="1"/>
  <c r="H135" i="1"/>
  <c r="H27" i="1" s="1"/>
  <c r="J135" i="1"/>
  <c r="J27" i="1" s="1"/>
  <c r="K135" i="1"/>
  <c r="K27" i="1" s="1"/>
  <c r="M135" i="1"/>
  <c r="M27" i="1" s="1"/>
  <c r="V123" i="1"/>
  <c r="V25" i="1" s="1"/>
  <c r="T123" i="1"/>
  <c r="T25" i="1" s="1"/>
  <c r="R123" i="1"/>
  <c r="R25" i="1" s="1"/>
  <c r="E123" i="1"/>
  <c r="E25" i="1" s="1"/>
  <c r="F123" i="1"/>
  <c r="F25" i="1" s="1"/>
  <c r="H123" i="1"/>
  <c r="H25" i="1" s="1"/>
  <c r="J123" i="1"/>
  <c r="J25" i="1" s="1"/>
  <c r="K123" i="1"/>
  <c r="K25" i="1" s="1"/>
  <c r="M123" i="1"/>
  <c r="M25" i="1" s="1"/>
  <c r="E78" i="1"/>
  <c r="E118" i="1"/>
  <c r="E24" i="1" s="1"/>
  <c r="F118" i="1"/>
  <c r="F24" i="1" s="1"/>
  <c r="H118" i="1"/>
  <c r="H24" i="1" s="1"/>
  <c r="J118" i="1"/>
  <c r="J24" i="1" s="1"/>
  <c r="K118" i="1"/>
  <c r="K24" i="1" s="1"/>
  <c r="M118" i="1"/>
  <c r="M24" i="1" s="1"/>
  <c r="P118" i="1"/>
  <c r="P24" i="1" s="1"/>
  <c r="R118" i="1"/>
  <c r="R24" i="1" s="1"/>
  <c r="V118" i="1"/>
  <c r="V24" i="1" s="1"/>
  <c r="E82" i="1" l="1"/>
  <c r="O79" i="1"/>
  <c r="K66" i="1"/>
  <c r="K31" i="1"/>
  <c r="K30" i="1" s="1"/>
  <c r="K22" i="1" s="1"/>
  <c r="J31" i="1"/>
  <c r="J30" i="1" s="1"/>
  <c r="J22" i="1" s="1"/>
  <c r="K82" i="1"/>
  <c r="R82" i="1"/>
  <c r="H66" i="1"/>
  <c r="H65" i="1" s="1"/>
  <c r="H23" i="1" s="1"/>
  <c r="M66" i="1"/>
  <c r="F66" i="1"/>
  <c r="J82" i="1"/>
  <c r="J65" i="1" s="1"/>
  <c r="J23" i="1" s="1"/>
  <c r="E66" i="1"/>
  <c r="M82" i="1"/>
  <c r="M65" i="1" s="1"/>
  <c r="M23" i="1" s="1"/>
  <c r="F82" i="1"/>
  <c r="T66" i="1"/>
  <c r="I89" i="1"/>
  <c r="I67" i="1"/>
  <c r="I66" i="1" s="1"/>
  <c r="M31" i="1"/>
  <c r="M30" i="1" s="1"/>
  <c r="M22" i="1" s="1"/>
  <c r="F31" i="1"/>
  <c r="F30" i="1" s="1"/>
  <c r="F22" i="1" s="1"/>
  <c r="T82" i="1"/>
  <c r="E31" i="1"/>
  <c r="E30" i="1" s="1"/>
  <c r="E22" i="1" s="1"/>
  <c r="H31" i="1"/>
  <c r="H30" i="1" s="1"/>
  <c r="H22" i="1" s="1"/>
  <c r="V66" i="1"/>
  <c r="N67" i="1"/>
  <c r="N66" i="1" s="1"/>
  <c r="N92" i="1"/>
  <c r="N91" i="1" s="1"/>
  <c r="P82" i="1"/>
  <c r="V82" i="1"/>
  <c r="P66" i="1"/>
  <c r="R66" i="1"/>
  <c r="D123" i="1"/>
  <c r="D25" i="1" s="1"/>
  <c r="D89" i="1"/>
  <c r="D32" i="1"/>
  <c r="R32" i="1"/>
  <c r="R31" i="1" s="1"/>
  <c r="R30" i="1" s="1"/>
  <c r="R22" i="1" s="1"/>
  <c r="P32" i="1"/>
  <c r="P31" i="1" s="1"/>
  <c r="P30" i="1" s="1"/>
  <c r="P22" i="1" s="1"/>
  <c r="I123" i="1"/>
  <c r="I25" i="1" s="1"/>
  <c r="I92" i="1"/>
  <c r="I91" i="1" s="1"/>
  <c r="I135" i="1"/>
  <c r="I27" i="1" s="1"/>
  <c r="D83" i="1"/>
  <c r="I83" i="1"/>
  <c r="I35" i="1"/>
  <c r="I31" i="1" s="1"/>
  <c r="I30" i="1" s="1"/>
  <c r="I22" i="1" s="1"/>
  <c r="D135" i="1"/>
  <c r="D27" i="1" s="1"/>
  <c r="D66" i="1"/>
  <c r="N82" i="1"/>
  <c r="V65" i="1" l="1"/>
  <c r="V23" i="1" s="1"/>
  <c r="T65" i="1"/>
  <c r="T23" i="1" s="1"/>
  <c r="I82" i="1"/>
  <c r="I65" i="1" s="1"/>
  <c r="I23" i="1" s="1"/>
  <c r="I21" i="1" s="1"/>
  <c r="F65" i="1"/>
  <c r="F23" i="1" s="1"/>
  <c r="F21" i="1" s="1"/>
  <c r="E65" i="1"/>
  <c r="E23" i="1" s="1"/>
  <c r="E21" i="1" s="1"/>
  <c r="J21" i="1"/>
  <c r="K65" i="1"/>
  <c r="K23" i="1" s="1"/>
  <c r="K21" i="1" s="1"/>
  <c r="R65" i="1"/>
  <c r="R23" i="1" s="1"/>
  <c r="R21" i="1" s="1"/>
  <c r="M21" i="1"/>
  <c r="H21" i="1"/>
  <c r="P65" i="1"/>
  <c r="P23" i="1" s="1"/>
  <c r="P21" i="1" s="1"/>
  <c r="N65" i="1"/>
  <c r="N23" i="1" s="1"/>
  <c r="D82" i="1"/>
  <c r="D65" i="1" s="1"/>
  <c r="D23" i="1" s="1"/>
  <c r="D31" i="1"/>
  <c r="D30" i="1" s="1"/>
  <c r="D22" i="1" s="1"/>
  <c r="D21" i="1" l="1"/>
  <c r="T32" i="1" l="1"/>
  <c r="T31" i="1" s="1"/>
  <c r="T30" i="1" s="1"/>
  <c r="T22" i="1" s="1"/>
  <c r="T21" i="1" s="1"/>
  <c r="V32" i="1"/>
  <c r="V31" i="1" s="1"/>
  <c r="V30" i="1" s="1"/>
  <c r="V22" i="1" s="1"/>
  <c r="V21" i="1" s="1"/>
  <c r="N33" i="1"/>
  <c r="O33" i="1" s="1"/>
  <c r="N32" i="1" l="1"/>
  <c r="N31" i="1" s="1"/>
  <c r="N30" i="1" s="1"/>
  <c r="N22" i="1" s="1"/>
  <c r="N21" i="1" s="1"/>
</calcChain>
</file>

<file path=xl/sharedStrings.xml><?xml version="1.0" encoding="utf-8"?>
<sst xmlns="http://schemas.openxmlformats.org/spreadsheetml/2006/main" count="387" uniqueCount="197">
  <si>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</si>
  <si>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</si>
  <si>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</si>
  <si>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</si>
  <si>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</si>
  <si>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</si>
  <si>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</si>
  <si>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</si>
  <si>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</si>
  <si>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</si>
  <si>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</si>
  <si>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</si>
  <si>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</si>
  <si>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</si>
  <si>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</si>
  <si>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</si>
  <si>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</si>
  <si>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</si>
  <si>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</si>
  <si>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</si>
  <si>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</si>
  <si>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</si>
  <si>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</si>
  <si>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</si>
  <si>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</si>
  <si>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</si>
  <si>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</si>
  <si>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</si>
  <si>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</si>
  <si>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</si>
  <si>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</si>
  <si>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</si>
  <si>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</si>
  <si>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</si>
  <si>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</si>
  <si>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</si>
  <si>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</si>
  <si>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</si>
  <si>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</si>
  <si>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</si>
  <si>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</si>
  <si>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</si>
  <si>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</si>
  <si>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</si>
  <si>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</si>
  <si>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</si>
  <si>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</si>
  <si>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</si>
  <si>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</si>
  <si>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</si>
  <si>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</si>
  <si>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</si>
  <si>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</si>
  <si>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</si>
  <si>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</si>
  <si>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</si>
  <si>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</si>
  <si>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</si>
  <si>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</si>
  <si>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</si>
  <si>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</si>
  <si>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</si>
  <si>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</si>
  <si>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</si>
  <si>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</si>
  <si>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</si>
  <si>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</si>
  <si>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</si>
  <si>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</si>
  <si>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</si>
  <si>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</si>
  <si>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</si>
  <si>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</si>
  <si>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</si>
  <si>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</si>
  <si>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</si>
  <si>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</si>
  <si>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</si>
  <si>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</si>
  <si>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</si>
  <si>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</si>
  <si>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</si>
  <si>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</si>
  <si>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</si>
  <si>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</si>
  <si>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</si>
  <si>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</si>
  <si>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</si>
  <si>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</si>
  <si>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</si>
  <si>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</si>
  <si>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</si>
  <si>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</si>
  <si>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</si>
  <si>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</si>
  <si>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</si>
  <si>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</si>
  <si>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</si>
  <si>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</si>
  <si>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</si>
  <si>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</si>
  <si>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</si>
  <si>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</si>
  <si>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</si>
  <si>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</si>
  <si>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</si>
  <si>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</si>
  <si>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</si>
  <si>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</si>
  <si>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</si>
  <si>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</si>
  <si>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</si>
  <si>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</si>
  <si>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</si>
  <si>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</si>
  <si>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</si>
  <si>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</si>
  <si>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</si>
  <si>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</si>
  <si>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</si>
  <si>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</si>
  <si>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</t>
  </si>
  <si>
    <t>Приложение № 11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</si>
  <si>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</si>
  <si>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</si>
  <si>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</si>
  <si>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</si>
  <si>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Всего за год 2020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</si>
  <si>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</si>
  <si>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</si>
  <si>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</si>
  <si>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</si>
  <si>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</si>
  <si>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</si>
  <si>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</si>
  <si>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</si>
  <si>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</si>
  <si>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</si>
  <si>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</si>
  <si>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</si>
  <si>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</si>
  <si>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</si>
  <si>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</si>
  <si>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</si>
  <si>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</si>
  <si>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</si>
  <si>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</si>
  <si>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</si>
  <si>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</si>
  <si>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</si>
  <si>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</si>
  <si>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</si>
  <si>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</si>
  <si>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</si>
  <si>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</si>
  <si>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</si>
  <si>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</si>
  <si>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</si>
  <si>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</si>
  <si>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</si>
  <si>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</si>
  <si>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</si>
  <si>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</si>
  <si>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</si>
  <si>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</si>
  <si>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</si>
  <si>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</si>
  <si>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</si>
  <si>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</si>
  <si>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</si>
  <si>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</si>
  <si>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</si>
  <si>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</si>
  <si>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</si>
  <si>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</si>
  <si>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</si>
  <si>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</si>
  <si>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</si>
  <si>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</si>
  <si>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</si>
  <si>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</si>
  <si>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</si>
  <si>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</si>
  <si>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</si>
  <si>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</si>
  <si>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</si>
  <si>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</si>
  <si>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</si>
  <si>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</si>
  <si>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</si>
  <si>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</si>
  <si>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</si>
  <si>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</si>
  <si>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</si>
  <si>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</si>
  <si>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</si>
  <si>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t>Тех.совет №12-05
от 12.05.2020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</si>
</sst>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/>
    <xf numFmtId="0" fontId="0" fillId="0" borderId="0" xfId="0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wrapText="1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7" fillId="2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7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1"/>
  <sheetViews>
    <sheetView tabSelected="1" topLeftCell="A15" zoomScale="70" zoomScaleNormal="70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I21" sqref="I21"/>
    </sheetView>
  </sheetViews>
  <sheetFormatPr defaultRowHeight="15" x14ac:dyDescent="0.25"/>
  <cols>
    <col min="1" max="1" width="15" style="1" customWidth="1"/>
    <col min="2" max="2" width="34.7109375" customWidth="1"/>
    <col min="3" max="3" width="14.85546875" style="1" customWidth="1"/>
    <col min="4" max="23" width="11.140625" customWidth="1"/>
    <col min="24" max="24" width="22.140625" customWidth="1"/>
  </cols>
  <sheetData>
    <row r="1" spans="1:24" s="11" customFormat="1" ht="15" customHeight="1" x14ac:dyDescent="0.2">
      <c r="A1" s="10"/>
      <c r="C1" s="12"/>
      <c r="R1" s="13"/>
      <c r="S1" s="13"/>
      <c r="X1" s="14" t="s">
        <v>122</v>
      </c>
    </row>
    <row r="2" spans="1:24" s="11" customFormat="1" ht="15" customHeight="1" x14ac:dyDescent="0.2">
      <c r="A2" s="10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3"/>
      <c r="S2" s="13"/>
      <c r="X2" s="14" t="s">
        <v>118</v>
      </c>
    </row>
    <row r="3" spans="1:24" s="11" customFormat="1" ht="1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3"/>
      <c r="S3" s="13"/>
      <c r="X3" s="14" t="s">
        <v>119</v>
      </c>
    </row>
    <row r="4" spans="1:24" s="11" customFormat="1" ht="15" customHeight="1" x14ac:dyDescent="0.2">
      <c r="A4" s="43" t="s">
        <v>121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4" s="11" customFormat="1" ht="15" customHeight="1" x14ac:dyDescent="0.2">
      <c r="A5" s="43" t="s">
        <v>194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4" s="11" customFormat="1" ht="15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4" s="11" customFormat="1" ht="15" customHeight="1" x14ac:dyDescent="0.25">
      <c r="A7" s="44" t="s">
        <v>120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</row>
    <row r="8" spans="1:24" s="11" customFormat="1" ht="15" customHeight="1" x14ac:dyDescent="0.2">
      <c r="A8" s="38" t="s">
        <v>123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 t="s">
        <v>124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s="11" customFormat="1" ht="15" customHeight="1" x14ac:dyDescent="0.2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4" s="11" customFormat="1" ht="15" customHeight="1" x14ac:dyDescent="0.25">
      <c r="A10" s="44" t="s">
        <v>128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</row>
    <row r="11" spans="1:24" s="11" customFormat="1" ht="15" customHeight="1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</row>
    <row r="12" spans="1:24" s="11" customFormat="1" ht="15" customHeight="1" x14ac:dyDescent="0.25">
      <c r="A12" s="44" t="s">
        <v>195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 s="11" customFormat="1" ht="15" customHeight="1" x14ac:dyDescent="0.2">
      <c r="A13" s="38" t="s">
        <v>125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 t="s">
        <v>126</v>
      </c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4" s="11" customFormat="1" ht="15" customHeight="1" x14ac:dyDescent="0.2">
      <c r="A14" s="10"/>
      <c r="C14" s="12"/>
    </row>
    <row r="15" spans="1:24" ht="18.75" customHeight="1" x14ac:dyDescent="0.25">
      <c r="A15" s="41" t="s">
        <v>0</v>
      </c>
      <c r="B15" s="41" t="s">
        <v>1</v>
      </c>
      <c r="C15" s="41" t="s">
        <v>2</v>
      </c>
      <c r="D15" s="41" t="s">
        <v>10</v>
      </c>
      <c r="E15" s="41"/>
      <c r="F15" s="41"/>
      <c r="G15" s="41"/>
      <c r="H15" s="41"/>
      <c r="I15" s="41"/>
      <c r="J15" s="41"/>
      <c r="K15" s="41"/>
      <c r="L15" s="41"/>
      <c r="M15" s="41"/>
      <c r="N15" s="41" t="s">
        <v>3</v>
      </c>
      <c r="O15" s="41"/>
      <c r="P15" s="41"/>
      <c r="Q15" s="41"/>
      <c r="R15" s="41"/>
      <c r="S15" s="41"/>
      <c r="T15" s="41"/>
      <c r="U15" s="41"/>
      <c r="V15" s="41"/>
      <c r="W15" s="41"/>
      <c r="X15" s="40" t="s">
        <v>4</v>
      </c>
    </row>
    <row r="16" spans="1:24" ht="18.75" customHeight="1" x14ac:dyDescent="0.25">
      <c r="A16" s="41"/>
      <c r="B16" s="41"/>
      <c r="C16" s="41"/>
      <c r="D16" s="41" t="s">
        <v>127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0"/>
    </row>
    <row r="17" spans="1:24" ht="18.75" customHeight="1" x14ac:dyDescent="0.25">
      <c r="A17" s="41"/>
      <c r="B17" s="41"/>
      <c r="C17" s="41"/>
      <c r="D17" s="41" t="s">
        <v>7</v>
      </c>
      <c r="E17" s="41"/>
      <c r="F17" s="41"/>
      <c r="G17" s="41"/>
      <c r="H17" s="41"/>
      <c r="I17" s="41" t="s">
        <v>8</v>
      </c>
      <c r="J17" s="41"/>
      <c r="K17" s="41"/>
      <c r="L17" s="41"/>
      <c r="M17" s="41"/>
      <c r="N17" s="41" t="s">
        <v>11</v>
      </c>
      <c r="O17" s="41"/>
      <c r="P17" s="41" t="s">
        <v>12</v>
      </c>
      <c r="Q17" s="41"/>
      <c r="R17" s="41" t="s">
        <v>13</v>
      </c>
      <c r="S17" s="41"/>
      <c r="T17" s="41" t="s">
        <v>14</v>
      </c>
      <c r="U17" s="41"/>
      <c r="V17" s="41" t="s">
        <v>15</v>
      </c>
      <c r="W17" s="41"/>
      <c r="X17" s="40"/>
    </row>
    <row r="18" spans="1:24" ht="100.5" customHeight="1" x14ac:dyDescent="0.25">
      <c r="A18" s="41"/>
      <c r="B18" s="41"/>
      <c r="C18" s="41"/>
      <c r="D18" s="42" t="s">
        <v>11</v>
      </c>
      <c r="E18" s="42" t="s">
        <v>12</v>
      </c>
      <c r="F18" s="42" t="s">
        <v>13</v>
      </c>
      <c r="G18" s="42" t="s">
        <v>14</v>
      </c>
      <c r="H18" s="42" t="s">
        <v>15</v>
      </c>
      <c r="I18" s="42" t="s">
        <v>16</v>
      </c>
      <c r="J18" s="42" t="s">
        <v>12</v>
      </c>
      <c r="K18" s="42" t="s">
        <v>13</v>
      </c>
      <c r="L18" s="42" t="s">
        <v>14</v>
      </c>
      <c r="M18" s="42" t="s">
        <v>15</v>
      </c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0"/>
    </row>
    <row r="19" spans="1:24" ht="39" customHeight="1" x14ac:dyDescent="0.25">
      <c r="A19" s="41"/>
      <c r="B19" s="41"/>
      <c r="C19" s="41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7" t="s">
        <v>5</v>
      </c>
      <c r="O19" s="7" t="s">
        <v>6</v>
      </c>
      <c r="P19" s="7" t="s">
        <v>5</v>
      </c>
      <c r="Q19" s="7" t="s">
        <v>6</v>
      </c>
      <c r="R19" s="7" t="s">
        <v>5</v>
      </c>
      <c r="S19" s="7" t="s">
        <v>6</v>
      </c>
      <c r="T19" s="7" t="s">
        <v>5</v>
      </c>
      <c r="U19" s="7" t="s">
        <v>6</v>
      </c>
      <c r="V19" s="7" t="s">
        <v>5</v>
      </c>
      <c r="W19" s="7" t="s">
        <v>6</v>
      </c>
      <c r="X19" s="40"/>
    </row>
    <row r="20" spans="1:24" s="9" customFormat="1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12</v>
      </c>
      <c r="M20" s="8">
        <v>13</v>
      </c>
      <c r="N20" s="8">
        <v>14</v>
      </c>
      <c r="O20" s="8">
        <v>15</v>
      </c>
      <c r="P20" s="8">
        <v>16</v>
      </c>
      <c r="Q20" s="8">
        <v>17</v>
      </c>
      <c r="R20" s="8">
        <v>18</v>
      </c>
      <c r="S20" s="8">
        <v>19</v>
      </c>
      <c r="T20" s="8">
        <v>20</v>
      </c>
      <c r="U20" s="8">
        <v>21</v>
      </c>
      <c r="V20" s="8">
        <v>22</v>
      </c>
      <c r="W20" s="8">
        <v>23</v>
      </c>
      <c r="X20" s="8">
        <v>24</v>
      </c>
    </row>
    <row r="21" spans="1:24" s="6" customFormat="1" ht="25.5" x14ac:dyDescent="0.25">
      <c r="A21" s="18" t="s">
        <v>27</v>
      </c>
      <c r="B21" s="19" t="s">
        <v>9</v>
      </c>
      <c r="C21" s="18" t="s">
        <v>17</v>
      </c>
      <c r="D21" s="2">
        <f>SUM(D22:D28)</f>
        <v>35.485500000000002</v>
      </c>
      <c r="E21" s="2">
        <f>SUM(E22:E28)</f>
        <v>0</v>
      </c>
      <c r="F21" s="2">
        <f t="shared" ref="F21:V21" si="0">SUM(F22:F28)</f>
        <v>0</v>
      </c>
      <c r="G21" s="2">
        <f t="shared" ref="G21" si="1">SUM(G22:G28)</f>
        <v>33.904299999999999</v>
      </c>
      <c r="H21" s="2">
        <f t="shared" si="0"/>
        <v>1.5811999999999999</v>
      </c>
      <c r="I21" s="2">
        <f t="shared" si="0"/>
        <v>38.877399999999994</v>
      </c>
      <c r="J21" s="2">
        <f t="shared" si="0"/>
        <v>0</v>
      </c>
      <c r="K21" s="2">
        <f t="shared" si="0"/>
        <v>0</v>
      </c>
      <c r="L21" s="2">
        <f t="shared" ref="L21" si="2">SUM(L22:L28)</f>
        <v>37.358799999999995</v>
      </c>
      <c r="M21" s="2">
        <f t="shared" si="0"/>
        <v>1.5186000000000002</v>
      </c>
      <c r="N21" s="2">
        <f t="shared" si="0"/>
        <v>3.3918999999999997</v>
      </c>
      <c r="O21" s="33"/>
      <c r="P21" s="2">
        <f t="shared" si="0"/>
        <v>0</v>
      </c>
      <c r="Q21" s="33"/>
      <c r="R21" s="2">
        <f t="shared" si="0"/>
        <v>0</v>
      </c>
      <c r="S21" s="33"/>
      <c r="T21" s="2">
        <f t="shared" si="0"/>
        <v>3.4544999999999999</v>
      </c>
      <c r="U21" s="33"/>
      <c r="V21" s="2">
        <f t="shared" si="0"/>
        <v>-6.2600000000000072E-2</v>
      </c>
      <c r="W21" s="33"/>
      <c r="X21" s="18"/>
    </row>
    <row r="22" spans="1:24" s="6" customFormat="1" x14ac:dyDescent="0.25">
      <c r="A22" s="18" t="s">
        <v>28</v>
      </c>
      <c r="B22" s="19" t="s">
        <v>29</v>
      </c>
      <c r="C22" s="18" t="s">
        <v>17</v>
      </c>
      <c r="D22" s="2">
        <f>D30</f>
        <v>5.2336</v>
      </c>
      <c r="E22" s="2">
        <f>E30</f>
        <v>0</v>
      </c>
      <c r="F22" s="2">
        <f t="shared" ref="F22:N22" si="3">F30</f>
        <v>0</v>
      </c>
      <c r="G22" s="2">
        <f t="shared" ref="G22" si="4">G30</f>
        <v>5.2336</v>
      </c>
      <c r="H22" s="2">
        <f t="shared" si="3"/>
        <v>0</v>
      </c>
      <c r="I22" s="2">
        <f t="shared" si="3"/>
        <v>9.2327999999999992</v>
      </c>
      <c r="J22" s="2">
        <f t="shared" si="3"/>
        <v>0</v>
      </c>
      <c r="K22" s="2">
        <f t="shared" si="3"/>
        <v>0</v>
      </c>
      <c r="L22" s="2">
        <f t="shared" ref="L22" si="5">L30</f>
        <v>9.2327999999999992</v>
      </c>
      <c r="M22" s="2">
        <f t="shared" si="3"/>
        <v>0</v>
      </c>
      <c r="N22" s="2">
        <f t="shared" si="3"/>
        <v>3.9991999999999992</v>
      </c>
      <c r="O22" s="33"/>
      <c r="P22" s="2">
        <f t="shared" ref="P22" si="6">P30</f>
        <v>0</v>
      </c>
      <c r="Q22" s="33"/>
      <c r="R22" s="2">
        <f t="shared" ref="R22" si="7">R30</f>
        <v>0</v>
      </c>
      <c r="S22" s="33"/>
      <c r="T22" s="2">
        <f t="shared" ref="T22" si="8">T30</f>
        <v>3.9991999999999992</v>
      </c>
      <c r="U22" s="33"/>
      <c r="V22" s="2">
        <f t="shared" ref="V22" si="9">V30</f>
        <v>0</v>
      </c>
      <c r="W22" s="33"/>
      <c r="X22" s="18"/>
    </row>
    <row r="23" spans="1:24" s="6" customFormat="1" ht="25.5" x14ac:dyDescent="0.25">
      <c r="A23" s="18" t="s">
        <v>30</v>
      </c>
      <c r="B23" s="19" t="s">
        <v>31</v>
      </c>
      <c r="C23" s="18" t="s">
        <v>17</v>
      </c>
      <c r="D23" s="2">
        <f>D65</f>
        <v>15.417299999999999</v>
      </c>
      <c r="E23" s="2">
        <f>E65</f>
        <v>0</v>
      </c>
      <c r="F23" s="2">
        <f t="shared" ref="F23:N23" si="10">F65</f>
        <v>0</v>
      </c>
      <c r="G23" s="2">
        <f t="shared" ref="G23" si="11">G65</f>
        <v>14.1867</v>
      </c>
      <c r="H23" s="2">
        <f t="shared" si="10"/>
        <v>1.2305999999999999</v>
      </c>
      <c r="I23" s="2">
        <f t="shared" si="10"/>
        <v>17.124099999999999</v>
      </c>
      <c r="J23" s="2">
        <f t="shared" si="10"/>
        <v>0</v>
      </c>
      <c r="K23" s="2">
        <f t="shared" si="10"/>
        <v>0</v>
      </c>
      <c r="L23" s="2">
        <f t="shared" ref="L23" si="12">L65</f>
        <v>16.009599999999999</v>
      </c>
      <c r="M23" s="2">
        <f t="shared" si="10"/>
        <v>1.1145</v>
      </c>
      <c r="N23" s="2">
        <f t="shared" si="10"/>
        <v>1.7067999999999994</v>
      </c>
      <c r="O23" s="33"/>
      <c r="P23" s="2">
        <f t="shared" ref="P23" si="13">P65</f>
        <v>0</v>
      </c>
      <c r="Q23" s="33"/>
      <c r="R23" s="2">
        <f t="shared" ref="R23" si="14">R65</f>
        <v>0</v>
      </c>
      <c r="S23" s="33"/>
      <c r="T23" s="2">
        <f t="shared" ref="T23" si="15">T65</f>
        <v>1.8228999999999995</v>
      </c>
      <c r="U23" s="33"/>
      <c r="V23" s="2">
        <f t="shared" ref="V23" si="16">V65</f>
        <v>-0.11610000000000006</v>
      </c>
      <c r="W23" s="33"/>
      <c r="X23" s="18"/>
    </row>
    <row r="24" spans="1:24" s="6" customFormat="1" ht="51" x14ac:dyDescent="0.25">
      <c r="A24" s="18" t="s">
        <v>32</v>
      </c>
      <c r="B24" s="19" t="s">
        <v>33</v>
      </c>
      <c r="C24" s="18" t="s">
        <v>17</v>
      </c>
      <c r="D24" s="2">
        <f>D118</f>
        <v>0</v>
      </c>
      <c r="E24" s="2">
        <f>E118</f>
        <v>0</v>
      </c>
      <c r="F24" s="2">
        <f t="shared" ref="F24:N24" si="17">F118</f>
        <v>0</v>
      </c>
      <c r="G24" s="2">
        <f t="shared" ref="G24" si="18">G118</f>
        <v>0</v>
      </c>
      <c r="H24" s="2">
        <f t="shared" si="17"/>
        <v>0</v>
      </c>
      <c r="I24" s="2">
        <f t="shared" si="17"/>
        <v>0</v>
      </c>
      <c r="J24" s="2">
        <f t="shared" si="17"/>
        <v>0</v>
      </c>
      <c r="K24" s="2">
        <f t="shared" si="17"/>
        <v>0</v>
      </c>
      <c r="L24" s="2">
        <f t="shared" ref="L24" si="19">L118</f>
        <v>0</v>
      </c>
      <c r="M24" s="2">
        <f t="shared" si="17"/>
        <v>0</v>
      </c>
      <c r="N24" s="2">
        <f t="shared" si="17"/>
        <v>0</v>
      </c>
      <c r="O24" s="33"/>
      <c r="P24" s="2">
        <f t="shared" ref="P24" si="20">P118</f>
        <v>0</v>
      </c>
      <c r="Q24" s="33"/>
      <c r="R24" s="2">
        <f t="shared" ref="R24" si="21">R118</f>
        <v>0</v>
      </c>
      <c r="S24" s="33"/>
      <c r="T24" s="2">
        <f t="shared" ref="T24" si="22">T118</f>
        <v>0</v>
      </c>
      <c r="U24" s="33"/>
      <c r="V24" s="2">
        <f t="shared" ref="V24" si="23">V118</f>
        <v>0</v>
      </c>
      <c r="W24" s="33"/>
      <c r="X24" s="18"/>
    </row>
    <row r="25" spans="1:24" s="6" customFormat="1" ht="25.5" x14ac:dyDescent="0.25">
      <c r="A25" s="18" t="s">
        <v>34</v>
      </c>
      <c r="B25" s="19" t="s">
        <v>35</v>
      </c>
      <c r="C25" s="18" t="s">
        <v>17</v>
      </c>
      <c r="D25" s="2">
        <f>D123</f>
        <v>3.5122999999999998</v>
      </c>
      <c r="E25" s="2">
        <f>E123</f>
        <v>0</v>
      </c>
      <c r="F25" s="2">
        <f t="shared" ref="F25:N25" si="24">F123</f>
        <v>0</v>
      </c>
      <c r="G25" s="2">
        <f t="shared" ref="G25" si="25">G123</f>
        <v>3.5122999999999998</v>
      </c>
      <c r="H25" s="2">
        <f t="shared" si="24"/>
        <v>0</v>
      </c>
      <c r="I25" s="2">
        <f t="shared" si="24"/>
        <v>1.2655000000000003</v>
      </c>
      <c r="J25" s="2">
        <f t="shared" si="24"/>
        <v>0</v>
      </c>
      <c r="K25" s="2">
        <f t="shared" si="24"/>
        <v>0</v>
      </c>
      <c r="L25" s="2">
        <f t="shared" ref="L25" si="26">L123</f>
        <v>1.2655000000000003</v>
      </c>
      <c r="M25" s="2">
        <f t="shared" si="24"/>
        <v>0</v>
      </c>
      <c r="N25" s="2">
        <f t="shared" si="24"/>
        <v>-2.2467999999999999</v>
      </c>
      <c r="O25" s="33"/>
      <c r="P25" s="2">
        <f t="shared" ref="P25" si="27">P123</f>
        <v>0</v>
      </c>
      <c r="Q25" s="33"/>
      <c r="R25" s="2">
        <f t="shared" ref="R25" si="28">R123</f>
        <v>0</v>
      </c>
      <c r="S25" s="33"/>
      <c r="T25" s="2">
        <f t="shared" ref="T25" si="29">T123</f>
        <v>-2.2467999999999999</v>
      </c>
      <c r="U25" s="33"/>
      <c r="V25" s="2">
        <f t="shared" ref="V25" si="30">V123</f>
        <v>0</v>
      </c>
      <c r="W25" s="33"/>
      <c r="X25" s="18"/>
    </row>
    <row r="26" spans="1:24" s="6" customFormat="1" ht="38.25" x14ac:dyDescent="0.25">
      <c r="A26" s="18" t="s">
        <v>36</v>
      </c>
      <c r="B26" s="19" t="s">
        <v>37</v>
      </c>
      <c r="C26" s="18" t="s">
        <v>17</v>
      </c>
      <c r="D26" s="2">
        <f>D133</f>
        <v>0</v>
      </c>
      <c r="E26" s="2">
        <f>E133</f>
        <v>0</v>
      </c>
      <c r="F26" s="2">
        <f t="shared" ref="F26:N26" si="31">F133</f>
        <v>0</v>
      </c>
      <c r="G26" s="2">
        <f t="shared" ref="G26" si="32">G133</f>
        <v>0</v>
      </c>
      <c r="H26" s="2">
        <f t="shared" si="31"/>
        <v>0</v>
      </c>
      <c r="I26" s="2">
        <f t="shared" si="31"/>
        <v>0</v>
      </c>
      <c r="J26" s="2">
        <f t="shared" si="31"/>
        <v>0</v>
      </c>
      <c r="K26" s="2">
        <f t="shared" si="31"/>
        <v>0</v>
      </c>
      <c r="L26" s="2">
        <f t="shared" ref="L26" si="33">L133</f>
        <v>0</v>
      </c>
      <c r="M26" s="2">
        <f t="shared" si="31"/>
        <v>0</v>
      </c>
      <c r="N26" s="2">
        <f t="shared" si="31"/>
        <v>0</v>
      </c>
      <c r="O26" s="33"/>
      <c r="P26" s="2">
        <f t="shared" ref="P26" si="34">P133</f>
        <v>0</v>
      </c>
      <c r="Q26" s="33"/>
      <c r="R26" s="2">
        <f t="shared" ref="R26" si="35">R133</f>
        <v>0</v>
      </c>
      <c r="S26" s="33"/>
      <c r="T26" s="2">
        <f t="shared" ref="T26" si="36">T133</f>
        <v>0</v>
      </c>
      <c r="U26" s="33"/>
      <c r="V26" s="2">
        <f t="shared" ref="V26" si="37">V133</f>
        <v>0</v>
      </c>
      <c r="W26" s="33"/>
      <c r="X26" s="18"/>
    </row>
    <row r="27" spans="1:24" s="6" customFormat="1" ht="25.5" x14ac:dyDescent="0.25">
      <c r="A27" s="18" t="s">
        <v>38</v>
      </c>
      <c r="B27" s="19" t="s">
        <v>39</v>
      </c>
      <c r="C27" s="18" t="s">
        <v>17</v>
      </c>
      <c r="D27" s="2">
        <f>D135</f>
        <v>11.3223</v>
      </c>
      <c r="E27" s="2">
        <f>E135</f>
        <v>0</v>
      </c>
      <c r="F27" s="2">
        <f t="shared" ref="F27:N27" si="38">F135</f>
        <v>0</v>
      </c>
      <c r="G27" s="2">
        <f t="shared" ref="G27" si="39">G135</f>
        <v>10.9717</v>
      </c>
      <c r="H27" s="2">
        <f t="shared" si="38"/>
        <v>0.35060000000000002</v>
      </c>
      <c r="I27" s="2">
        <f t="shared" si="38"/>
        <v>11.255000000000001</v>
      </c>
      <c r="J27" s="2">
        <f t="shared" si="38"/>
        <v>0</v>
      </c>
      <c r="K27" s="2">
        <f t="shared" si="38"/>
        <v>0</v>
      </c>
      <c r="L27" s="2">
        <f t="shared" ref="L27" si="40">L135</f>
        <v>10.850900000000001</v>
      </c>
      <c r="M27" s="2">
        <f t="shared" si="38"/>
        <v>0.40410000000000001</v>
      </c>
      <c r="N27" s="2">
        <f t="shared" si="38"/>
        <v>-6.7299999999999138E-2</v>
      </c>
      <c r="O27" s="33"/>
      <c r="P27" s="2">
        <f t="shared" ref="P27" si="41">P135</f>
        <v>0</v>
      </c>
      <c r="Q27" s="33"/>
      <c r="R27" s="2">
        <f t="shared" ref="R27" si="42">R135</f>
        <v>0</v>
      </c>
      <c r="S27" s="33"/>
      <c r="T27" s="2">
        <f t="shared" ref="T27" si="43">T135</f>
        <v>-0.12079999999999913</v>
      </c>
      <c r="U27" s="33"/>
      <c r="V27" s="2">
        <f t="shared" ref="V27" si="44">V135</f>
        <v>5.3499999999999992E-2</v>
      </c>
      <c r="W27" s="33"/>
      <c r="X27" s="18"/>
    </row>
    <row r="28" spans="1:24" s="6" customFormat="1" x14ac:dyDescent="0.25">
      <c r="A28" s="20"/>
      <c r="B28" s="21"/>
      <c r="C28" s="20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4"/>
      <c r="P28" s="3"/>
      <c r="Q28" s="34"/>
      <c r="R28" s="3"/>
      <c r="S28" s="34"/>
      <c r="T28" s="3"/>
      <c r="U28" s="34"/>
      <c r="V28" s="3"/>
      <c r="W28" s="34"/>
      <c r="X28" s="20"/>
    </row>
    <row r="29" spans="1:24" s="6" customFormat="1" x14ac:dyDescent="0.25">
      <c r="A29" s="18" t="s">
        <v>40</v>
      </c>
      <c r="B29" s="19" t="s">
        <v>41</v>
      </c>
      <c r="C29" s="18" t="s">
        <v>17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3"/>
      <c r="P29" s="2"/>
      <c r="Q29" s="33"/>
      <c r="R29" s="2"/>
      <c r="S29" s="33"/>
      <c r="T29" s="2"/>
      <c r="U29" s="33"/>
      <c r="V29" s="2"/>
      <c r="W29" s="33"/>
      <c r="X29" s="18"/>
    </row>
    <row r="30" spans="1:24" s="6" customFormat="1" ht="25.5" x14ac:dyDescent="0.25">
      <c r="A30" s="18" t="s">
        <v>18</v>
      </c>
      <c r="B30" s="19" t="s">
        <v>42</v>
      </c>
      <c r="C30" s="18" t="s">
        <v>17</v>
      </c>
      <c r="D30" s="2">
        <f t="shared" ref="D30:N30" si="45">D31+D40+D45+D60</f>
        <v>5.2336</v>
      </c>
      <c r="E30" s="2">
        <f t="shared" si="45"/>
        <v>0</v>
      </c>
      <c r="F30" s="2">
        <f t="shared" si="45"/>
        <v>0</v>
      </c>
      <c r="G30" s="2">
        <f t="shared" si="45"/>
        <v>5.2336</v>
      </c>
      <c r="H30" s="2">
        <f t="shared" si="45"/>
        <v>0</v>
      </c>
      <c r="I30" s="2">
        <f t="shared" si="45"/>
        <v>9.2327999999999992</v>
      </c>
      <c r="J30" s="2">
        <f t="shared" si="45"/>
        <v>0</v>
      </c>
      <c r="K30" s="2">
        <f t="shared" si="45"/>
        <v>0</v>
      </c>
      <c r="L30" s="2">
        <f t="shared" si="45"/>
        <v>9.2327999999999992</v>
      </c>
      <c r="M30" s="2">
        <f t="shared" si="45"/>
        <v>0</v>
      </c>
      <c r="N30" s="2">
        <f t="shared" si="45"/>
        <v>3.9991999999999992</v>
      </c>
      <c r="O30" s="33"/>
      <c r="P30" s="2">
        <f>P31+P40+P45+P60</f>
        <v>0</v>
      </c>
      <c r="Q30" s="33"/>
      <c r="R30" s="2">
        <f>R31+R40+R45+R60</f>
        <v>0</v>
      </c>
      <c r="S30" s="33"/>
      <c r="T30" s="2">
        <f>T31+T40+T45+T60</f>
        <v>3.9991999999999992</v>
      </c>
      <c r="U30" s="33"/>
      <c r="V30" s="2">
        <f>V31+V40+V45+V60</f>
        <v>0</v>
      </c>
      <c r="W30" s="33"/>
      <c r="X30" s="18"/>
    </row>
    <row r="31" spans="1:24" s="6" customFormat="1" ht="38.25" x14ac:dyDescent="0.25">
      <c r="A31" s="22" t="s">
        <v>43</v>
      </c>
      <c r="B31" s="23" t="s">
        <v>44</v>
      </c>
      <c r="C31" s="20" t="s">
        <v>17</v>
      </c>
      <c r="D31" s="3">
        <f t="shared" ref="D31:N31" si="46">D32+D35+D38</f>
        <v>5.2336</v>
      </c>
      <c r="E31" s="3">
        <f t="shared" si="46"/>
        <v>0</v>
      </c>
      <c r="F31" s="3">
        <f t="shared" si="46"/>
        <v>0</v>
      </c>
      <c r="G31" s="3">
        <f t="shared" si="46"/>
        <v>5.2336</v>
      </c>
      <c r="H31" s="3">
        <f t="shared" si="46"/>
        <v>0</v>
      </c>
      <c r="I31" s="3">
        <f t="shared" si="46"/>
        <v>9.2327999999999992</v>
      </c>
      <c r="J31" s="3">
        <f t="shared" si="46"/>
        <v>0</v>
      </c>
      <c r="K31" s="3">
        <f t="shared" si="46"/>
        <v>0</v>
      </c>
      <c r="L31" s="3">
        <f t="shared" si="46"/>
        <v>9.2327999999999992</v>
      </c>
      <c r="M31" s="3">
        <f t="shared" si="46"/>
        <v>0</v>
      </c>
      <c r="N31" s="3">
        <f t="shared" si="46"/>
        <v>3.9991999999999992</v>
      </c>
      <c r="O31" s="34"/>
      <c r="P31" s="3">
        <f>P32+P35+P38</f>
        <v>0</v>
      </c>
      <c r="Q31" s="34"/>
      <c r="R31" s="3">
        <f>R32+R35+R38</f>
        <v>0</v>
      </c>
      <c r="S31" s="34"/>
      <c r="T31" s="3">
        <f>T32+T35+T38</f>
        <v>3.9991999999999992</v>
      </c>
      <c r="U31" s="34"/>
      <c r="V31" s="3">
        <f>V32+V35+V38</f>
        <v>0</v>
      </c>
      <c r="W31" s="34"/>
      <c r="X31" s="20"/>
    </row>
    <row r="32" spans="1:24" s="6" customFormat="1" ht="63.75" x14ac:dyDescent="0.25">
      <c r="A32" s="22" t="s">
        <v>45</v>
      </c>
      <c r="B32" s="23" t="s">
        <v>46</v>
      </c>
      <c r="C32" s="20" t="s">
        <v>17</v>
      </c>
      <c r="D32" s="3">
        <f t="shared" ref="D32:N32" si="47">SUM(D33:D34)</f>
        <v>4.3376000000000001</v>
      </c>
      <c r="E32" s="3">
        <f t="shared" si="47"/>
        <v>0</v>
      </c>
      <c r="F32" s="3">
        <f t="shared" si="47"/>
        <v>0</v>
      </c>
      <c r="G32" s="3">
        <f t="shared" si="47"/>
        <v>4.3376000000000001</v>
      </c>
      <c r="H32" s="3">
        <f t="shared" si="47"/>
        <v>0</v>
      </c>
      <c r="I32" s="3">
        <f t="shared" si="47"/>
        <v>8.9841999999999995</v>
      </c>
      <c r="J32" s="3">
        <f t="shared" si="47"/>
        <v>0</v>
      </c>
      <c r="K32" s="3">
        <f t="shared" si="47"/>
        <v>0</v>
      </c>
      <c r="L32" s="3">
        <f t="shared" si="47"/>
        <v>8.9841999999999995</v>
      </c>
      <c r="M32" s="3">
        <f t="shared" si="47"/>
        <v>0</v>
      </c>
      <c r="N32" s="3">
        <f t="shared" si="47"/>
        <v>4.6465999999999994</v>
      </c>
      <c r="O32" s="34"/>
      <c r="P32" s="3">
        <f>SUM(P33:P34)</f>
        <v>0</v>
      </c>
      <c r="Q32" s="34"/>
      <c r="R32" s="3">
        <f>SUM(R33:R34)</f>
        <v>0</v>
      </c>
      <c r="S32" s="34"/>
      <c r="T32" s="3">
        <f>SUM(T33:T34)</f>
        <v>4.6465999999999994</v>
      </c>
      <c r="U32" s="34"/>
      <c r="V32" s="3">
        <f>SUM(V33:V34)</f>
        <v>0</v>
      </c>
      <c r="W32" s="34"/>
      <c r="X32" s="20"/>
    </row>
    <row r="33" spans="1:24" s="6" customFormat="1" ht="63.75" x14ac:dyDescent="0.25">
      <c r="A33" s="24" t="s">
        <v>45</v>
      </c>
      <c r="B33" s="27" t="s">
        <v>129</v>
      </c>
      <c r="C33" s="26" t="s">
        <v>17</v>
      </c>
      <c r="D33" s="4">
        <f>IF(ISERROR(E33+F33+G33+H33),"нд",E33+F33+G33+H33)</f>
        <v>4.3376000000000001</v>
      </c>
      <c r="E33" s="4">
        <v>0</v>
      </c>
      <c r="F33" s="4">
        <v>0</v>
      </c>
      <c r="G33" s="4">
        <v>4.3376000000000001</v>
      </c>
      <c r="H33" s="4">
        <v>0</v>
      </c>
      <c r="I33" s="4">
        <f>SUM(J33:M33)</f>
        <v>8.9841999999999995</v>
      </c>
      <c r="J33" s="4">
        <v>0</v>
      </c>
      <c r="K33" s="4">
        <v>0</v>
      </c>
      <c r="L33" s="4">
        <v>8.9841999999999995</v>
      </c>
      <c r="M33" s="4">
        <v>0</v>
      </c>
      <c r="N33" s="4">
        <f>IF(ISERROR(P33+R33+T33+V33),"нд",P33+R33+T33+V33)</f>
        <v>4.6465999999999994</v>
      </c>
      <c r="O33" s="35">
        <f>IF(N33="нд","нд",IFERROR(N33/D33*100,IF(I33&gt;0,100,0)))</f>
        <v>107.12375507192915</v>
      </c>
      <c r="P33" s="4">
        <f>IF(ISERROR(J33-E33),"нд",J33-E33)</f>
        <v>0</v>
      </c>
      <c r="Q33" s="35">
        <f>IF(P33="нд","нд",IFERROR(P33/E33*100,IF(J33&gt;0,100,0)))</f>
        <v>0</v>
      </c>
      <c r="R33" s="4">
        <f>IF(ISERROR(K33-F33),"нд",K33-F33)</f>
        <v>0</v>
      </c>
      <c r="S33" s="35">
        <f>IF(R33="нд","нд",IFERROR(R33/F33*100,IF(K33&gt;0,100,0)))</f>
        <v>0</v>
      </c>
      <c r="T33" s="4">
        <f>IF(ISERROR(L33-G33),"нд",L33-G33)</f>
        <v>4.6465999999999994</v>
      </c>
      <c r="U33" s="35">
        <f>IF(T33="нд","нд",IFERROR(T33/G33*100,IF(L33&gt;0,100,0)))</f>
        <v>107.12375507192915</v>
      </c>
      <c r="V33" s="4">
        <f>IF(ISERROR(M33-H33),"нд",M33-H33)</f>
        <v>0</v>
      </c>
      <c r="W33" s="35">
        <f>IF(V33="нд","нд",IFERROR(V33/H33*100,IF(M33&gt;0,100,0)))</f>
        <v>0</v>
      </c>
      <c r="X33" s="39" t="s">
        <v>196</v>
      </c>
    </row>
    <row r="34" spans="1:24" s="6" customFormat="1" x14ac:dyDescent="0.25">
      <c r="A34" s="22" t="s">
        <v>19</v>
      </c>
      <c r="B34" s="23" t="s">
        <v>19</v>
      </c>
      <c r="C34" s="20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4"/>
      <c r="P34" s="3"/>
      <c r="Q34" s="34"/>
      <c r="R34" s="3"/>
      <c r="S34" s="34"/>
      <c r="T34" s="3"/>
      <c r="U34" s="34"/>
      <c r="V34" s="3"/>
      <c r="W34" s="34"/>
      <c r="X34" s="20"/>
    </row>
    <row r="35" spans="1:24" s="6" customFormat="1" ht="63.75" x14ac:dyDescent="0.25">
      <c r="A35" s="22" t="s">
        <v>47</v>
      </c>
      <c r="B35" s="23" t="s">
        <v>48</v>
      </c>
      <c r="C35" s="20" t="s">
        <v>17</v>
      </c>
      <c r="D35" s="3">
        <f t="shared" ref="D35:N35" si="48">SUM(D36:D37)</f>
        <v>0.89600000000000002</v>
      </c>
      <c r="E35" s="3">
        <f t="shared" si="48"/>
        <v>0</v>
      </c>
      <c r="F35" s="3">
        <f t="shared" si="48"/>
        <v>0</v>
      </c>
      <c r="G35" s="3">
        <f t="shared" si="48"/>
        <v>0.89600000000000002</v>
      </c>
      <c r="H35" s="3">
        <f t="shared" si="48"/>
        <v>0</v>
      </c>
      <c r="I35" s="3">
        <f t="shared" si="48"/>
        <v>0.24859999999999999</v>
      </c>
      <c r="J35" s="3">
        <f t="shared" si="48"/>
        <v>0</v>
      </c>
      <c r="K35" s="3">
        <f t="shared" si="48"/>
        <v>0</v>
      </c>
      <c r="L35" s="3">
        <f t="shared" si="48"/>
        <v>0.24859999999999999</v>
      </c>
      <c r="M35" s="3">
        <f t="shared" si="48"/>
        <v>0</v>
      </c>
      <c r="N35" s="3">
        <f t="shared" si="48"/>
        <v>-0.64739999999999998</v>
      </c>
      <c r="O35" s="3"/>
      <c r="P35" s="3">
        <f>SUM(P36:P37)</f>
        <v>0</v>
      </c>
      <c r="Q35" s="3"/>
      <c r="R35" s="3">
        <f>SUM(R36:R37)</f>
        <v>0</v>
      </c>
      <c r="S35" s="3"/>
      <c r="T35" s="3">
        <f>SUM(T36:T37)</f>
        <v>-0.64739999999999998</v>
      </c>
      <c r="U35" s="3"/>
      <c r="V35" s="3">
        <f>SUM(V36:V37)</f>
        <v>0</v>
      </c>
      <c r="W35" s="3"/>
      <c r="X35" s="20"/>
    </row>
    <row r="36" spans="1:24" s="6" customFormat="1" ht="63.75" x14ac:dyDescent="0.25">
      <c r="A36" s="24" t="s">
        <v>47</v>
      </c>
      <c r="B36" s="27" t="s">
        <v>130</v>
      </c>
      <c r="C36" s="26" t="s">
        <v>17</v>
      </c>
      <c r="D36" s="4">
        <f t="shared" ref="D36" si="49">IF(ISERROR(E36+F36+G36+H36),"нд",E36+F36+G36+H36)</f>
        <v>0.89600000000000002</v>
      </c>
      <c r="E36" s="4">
        <v>0</v>
      </c>
      <c r="F36" s="4">
        <v>0</v>
      </c>
      <c r="G36" s="4">
        <v>0.89600000000000002</v>
      </c>
      <c r="H36" s="4">
        <v>0</v>
      </c>
      <c r="I36" s="4">
        <f t="shared" ref="I36" si="50">SUM(J36:M36)</f>
        <v>0.24859999999999999</v>
      </c>
      <c r="J36" s="4">
        <v>0</v>
      </c>
      <c r="K36" s="4">
        <v>0</v>
      </c>
      <c r="L36" s="4">
        <v>0.24859999999999999</v>
      </c>
      <c r="M36" s="4">
        <v>0</v>
      </c>
      <c r="N36" s="4">
        <f>IF(ISERROR(P36+R36+T36+V36),"нд",P36+R36+T36+V36)</f>
        <v>-0.64739999999999998</v>
      </c>
      <c r="O36" s="35">
        <f>IF(N36="нд","нд",IFERROR(N36/D36*100,IF(I36&gt;0,100,0)))</f>
        <v>-72.254464285714278</v>
      </c>
      <c r="P36" s="4">
        <f t="shared" ref="P36" si="51">IF(ISERROR(J36-E36),"нд",J36-E36)</f>
        <v>0</v>
      </c>
      <c r="Q36" s="35">
        <f t="shared" ref="Q36" si="52">IF(P36="нд","нд",IFERROR(P36/E36*100,IF(J36&gt;0,100,0)))</f>
        <v>0</v>
      </c>
      <c r="R36" s="4">
        <f t="shared" ref="R36" si="53">IF(ISERROR(K36-F36),"нд",K36-F36)</f>
        <v>0</v>
      </c>
      <c r="S36" s="35">
        <f t="shared" ref="S36" si="54">IF(R36="нд","нд",IFERROR(R36/F36*100,IF(K36&gt;0,100,0)))</f>
        <v>0</v>
      </c>
      <c r="T36" s="4">
        <f t="shared" ref="T36" si="55">IF(ISERROR(L36-G36),"нд",L36-G36)</f>
        <v>-0.64739999999999998</v>
      </c>
      <c r="U36" s="35">
        <f t="shared" ref="U36" si="56">IF(T36="нд","нд",IFERROR(T36/G36*100,IF(L36&gt;0,100,0)))</f>
        <v>-72.254464285714278</v>
      </c>
      <c r="V36" s="4">
        <f t="shared" ref="V36" si="57">IF(ISERROR(M36-H36),"нд",M36-H36)</f>
        <v>0</v>
      </c>
      <c r="W36" s="35">
        <f t="shared" ref="W36" si="58">IF(V36="нд","нд",IFERROR(V36/H36*100,IF(M36&gt;0,100,0)))</f>
        <v>0</v>
      </c>
      <c r="X36" s="39" t="s">
        <v>196</v>
      </c>
    </row>
    <row r="37" spans="1:24" s="6" customFormat="1" x14ac:dyDescent="0.25">
      <c r="A37" s="22" t="s">
        <v>19</v>
      </c>
      <c r="B37" s="23" t="s">
        <v>19</v>
      </c>
      <c r="C37" s="20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4"/>
      <c r="P37" s="3"/>
      <c r="Q37" s="34"/>
      <c r="R37" s="3"/>
      <c r="S37" s="34"/>
      <c r="T37" s="3"/>
      <c r="U37" s="34"/>
      <c r="V37" s="3"/>
      <c r="W37" s="34"/>
      <c r="X37" s="20"/>
    </row>
    <row r="38" spans="1:24" s="6" customFormat="1" ht="51" x14ac:dyDescent="0.25">
      <c r="A38" s="22" t="s">
        <v>49</v>
      </c>
      <c r="B38" s="23" t="s">
        <v>50</v>
      </c>
      <c r="C38" s="20" t="s">
        <v>17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4"/>
      <c r="P38" s="3">
        <v>0</v>
      </c>
      <c r="Q38" s="34"/>
      <c r="R38" s="3">
        <v>0</v>
      </c>
      <c r="S38" s="34"/>
      <c r="T38" s="3">
        <v>0</v>
      </c>
      <c r="U38" s="34"/>
      <c r="V38" s="3">
        <v>0</v>
      </c>
      <c r="W38" s="34"/>
      <c r="X38" s="20"/>
    </row>
    <row r="39" spans="1:24" s="6" customFormat="1" x14ac:dyDescent="0.25">
      <c r="A39" s="22" t="s">
        <v>19</v>
      </c>
      <c r="B39" s="23" t="s">
        <v>19</v>
      </c>
      <c r="C39" s="20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4"/>
      <c r="P39" s="3"/>
      <c r="Q39" s="34"/>
      <c r="R39" s="3"/>
      <c r="S39" s="34"/>
      <c r="T39" s="3"/>
      <c r="U39" s="34"/>
      <c r="V39" s="3"/>
      <c r="W39" s="34"/>
      <c r="X39" s="20"/>
    </row>
    <row r="40" spans="1:24" s="6" customFormat="1" ht="38.25" x14ac:dyDescent="0.25">
      <c r="A40" s="22" t="s">
        <v>51</v>
      </c>
      <c r="B40" s="23" t="s">
        <v>52</v>
      </c>
      <c r="C40" s="20" t="s">
        <v>17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4"/>
      <c r="P40" s="3">
        <v>0</v>
      </c>
      <c r="Q40" s="34"/>
      <c r="R40" s="3">
        <v>0</v>
      </c>
      <c r="S40" s="34"/>
      <c r="T40" s="3">
        <v>0</v>
      </c>
      <c r="U40" s="34"/>
      <c r="V40" s="3">
        <v>0</v>
      </c>
      <c r="W40" s="34"/>
      <c r="X40" s="20"/>
    </row>
    <row r="41" spans="1:24" s="6" customFormat="1" ht="63.75" x14ac:dyDescent="0.25">
      <c r="A41" s="22" t="s">
        <v>53</v>
      </c>
      <c r="B41" s="23" t="s">
        <v>54</v>
      </c>
      <c r="C41" s="20" t="s">
        <v>17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4"/>
      <c r="P41" s="3">
        <v>0</v>
      </c>
      <c r="Q41" s="34"/>
      <c r="R41" s="3">
        <v>0</v>
      </c>
      <c r="S41" s="34"/>
      <c r="T41" s="3">
        <v>0</v>
      </c>
      <c r="U41" s="34"/>
      <c r="V41" s="3">
        <v>0</v>
      </c>
      <c r="W41" s="34"/>
      <c r="X41" s="20"/>
    </row>
    <row r="42" spans="1:24" s="6" customFormat="1" x14ac:dyDescent="0.25">
      <c r="A42" s="22" t="s">
        <v>19</v>
      </c>
      <c r="B42" s="23" t="s">
        <v>19</v>
      </c>
      <c r="C42" s="20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4"/>
      <c r="P42" s="3"/>
      <c r="Q42" s="34"/>
      <c r="R42" s="3"/>
      <c r="S42" s="34"/>
      <c r="T42" s="3"/>
      <c r="U42" s="34"/>
      <c r="V42" s="3"/>
      <c r="W42" s="34"/>
      <c r="X42" s="20"/>
    </row>
    <row r="43" spans="1:24" s="6" customFormat="1" ht="38.25" x14ac:dyDescent="0.25">
      <c r="A43" s="22" t="s">
        <v>55</v>
      </c>
      <c r="B43" s="23" t="s">
        <v>56</v>
      </c>
      <c r="C43" s="20" t="s">
        <v>17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4"/>
      <c r="P43" s="3">
        <v>0</v>
      </c>
      <c r="Q43" s="34"/>
      <c r="R43" s="3">
        <v>0</v>
      </c>
      <c r="S43" s="34"/>
      <c r="T43" s="3">
        <v>0</v>
      </c>
      <c r="U43" s="34"/>
      <c r="V43" s="3">
        <v>0</v>
      </c>
      <c r="W43" s="34"/>
      <c r="X43" s="20"/>
    </row>
    <row r="44" spans="1:24" s="6" customFormat="1" x14ac:dyDescent="0.25">
      <c r="A44" s="22" t="s">
        <v>19</v>
      </c>
      <c r="B44" s="23" t="s">
        <v>19</v>
      </c>
      <c r="C44" s="20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4"/>
      <c r="P44" s="3"/>
      <c r="Q44" s="34"/>
      <c r="R44" s="3"/>
      <c r="S44" s="34"/>
      <c r="T44" s="3"/>
      <c r="U44" s="34"/>
      <c r="V44" s="3"/>
      <c r="W44" s="34"/>
      <c r="X44" s="20"/>
    </row>
    <row r="45" spans="1:24" s="6" customFormat="1" ht="51" x14ac:dyDescent="0.25">
      <c r="A45" s="22" t="s">
        <v>57</v>
      </c>
      <c r="B45" s="23" t="s">
        <v>58</v>
      </c>
      <c r="C45" s="20" t="s">
        <v>17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4"/>
      <c r="P45" s="3">
        <v>0</v>
      </c>
      <c r="Q45" s="34"/>
      <c r="R45" s="3">
        <v>0</v>
      </c>
      <c r="S45" s="34"/>
      <c r="T45" s="3">
        <v>0</v>
      </c>
      <c r="U45" s="34"/>
      <c r="V45" s="3">
        <v>0</v>
      </c>
      <c r="W45" s="34"/>
      <c r="X45" s="20"/>
    </row>
    <row r="46" spans="1:24" s="6" customFormat="1" ht="38.25" x14ac:dyDescent="0.25">
      <c r="A46" s="22" t="s">
        <v>59</v>
      </c>
      <c r="B46" s="23" t="s">
        <v>60</v>
      </c>
      <c r="C46" s="20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4"/>
      <c r="P46" s="3">
        <v>0</v>
      </c>
      <c r="Q46" s="34"/>
      <c r="R46" s="3">
        <v>0</v>
      </c>
      <c r="S46" s="34"/>
      <c r="T46" s="3">
        <v>0</v>
      </c>
      <c r="U46" s="34"/>
      <c r="V46" s="3">
        <v>0</v>
      </c>
      <c r="W46" s="34"/>
      <c r="X46" s="20"/>
    </row>
    <row r="47" spans="1:24" s="6" customFormat="1" ht="102" x14ac:dyDescent="0.25">
      <c r="A47" s="22" t="s">
        <v>59</v>
      </c>
      <c r="B47" s="23" t="s">
        <v>61</v>
      </c>
      <c r="C47" s="20" t="s">
        <v>17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4"/>
      <c r="P47" s="3">
        <v>0</v>
      </c>
      <c r="Q47" s="34"/>
      <c r="R47" s="3">
        <v>0</v>
      </c>
      <c r="S47" s="34"/>
      <c r="T47" s="3">
        <v>0</v>
      </c>
      <c r="U47" s="34"/>
      <c r="V47" s="3">
        <v>0</v>
      </c>
      <c r="W47" s="34"/>
      <c r="X47" s="20"/>
    </row>
    <row r="48" spans="1:24" s="6" customFormat="1" x14ac:dyDescent="0.25">
      <c r="A48" s="22" t="s">
        <v>19</v>
      </c>
      <c r="B48" s="23" t="s">
        <v>19</v>
      </c>
      <c r="C48" s="20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4"/>
      <c r="P48" s="3"/>
      <c r="Q48" s="34"/>
      <c r="R48" s="3"/>
      <c r="S48" s="34"/>
      <c r="T48" s="3"/>
      <c r="U48" s="34"/>
      <c r="V48" s="3"/>
      <c r="W48" s="34"/>
      <c r="X48" s="20"/>
    </row>
    <row r="49" spans="1:24" s="6" customFormat="1" ht="89.25" x14ac:dyDescent="0.25">
      <c r="A49" s="22" t="s">
        <v>59</v>
      </c>
      <c r="B49" s="23" t="s">
        <v>62</v>
      </c>
      <c r="C49" s="20" t="s">
        <v>17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4"/>
      <c r="P49" s="3">
        <v>0</v>
      </c>
      <c r="Q49" s="34"/>
      <c r="R49" s="3">
        <v>0</v>
      </c>
      <c r="S49" s="34"/>
      <c r="T49" s="3">
        <v>0</v>
      </c>
      <c r="U49" s="34"/>
      <c r="V49" s="3">
        <v>0</v>
      </c>
      <c r="W49" s="34"/>
      <c r="X49" s="20"/>
    </row>
    <row r="50" spans="1:24" s="6" customFormat="1" x14ac:dyDescent="0.25">
      <c r="A50" s="22" t="s">
        <v>19</v>
      </c>
      <c r="B50" s="23" t="s">
        <v>19</v>
      </c>
      <c r="C50" s="20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4"/>
      <c r="P50" s="3"/>
      <c r="Q50" s="34"/>
      <c r="R50" s="3"/>
      <c r="S50" s="34"/>
      <c r="T50" s="3"/>
      <c r="U50" s="34"/>
      <c r="V50" s="3"/>
      <c r="W50" s="34"/>
      <c r="X50" s="20"/>
    </row>
    <row r="51" spans="1:24" s="6" customFormat="1" ht="89.25" x14ac:dyDescent="0.25">
      <c r="A51" s="22" t="s">
        <v>59</v>
      </c>
      <c r="B51" s="23" t="s">
        <v>63</v>
      </c>
      <c r="C51" s="20" t="s">
        <v>17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4"/>
      <c r="P51" s="3">
        <v>0</v>
      </c>
      <c r="Q51" s="34"/>
      <c r="R51" s="3">
        <v>0</v>
      </c>
      <c r="S51" s="34"/>
      <c r="T51" s="3">
        <v>0</v>
      </c>
      <c r="U51" s="34"/>
      <c r="V51" s="3">
        <v>0</v>
      </c>
      <c r="W51" s="34"/>
      <c r="X51" s="20"/>
    </row>
    <row r="52" spans="1:24" s="6" customFormat="1" x14ac:dyDescent="0.25">
      <c r="A52" s="22" t="s">
        <v>19</v>
      </c>
      <c r="B52" s="23" t="s">
        <v>19</v>
      </c>
      <c r="C52" s="20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4"/>
      <c r="P52" s="3"/>
      <c r="Q52" s="34"/>
      <c r="R52" s="3"/>
      <c r="S52" s="34"/>
      <c r="T52" s="3"/>
      <c r="U52" s="34"/>
      <c r="V52" s="3"/>
      <c r="W52" s="34"/>
      <c r="X52" s="20"/>
    </row>
    <row r="53" spans="1:24" s="6" customFormat="1" ht="38.25" x14ac:dyDescent="0.25">
      <c r="A53" s="22" t="s">
        <v>64</v>
      </c>
      <c r="B53" s="23" t="s">
        <v>60</v>
      </c>
      <c r="C53" s="20" t="s">
        <v>17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4"/>
      <c r="P53" s="3">
        <v>0</v>
      </c>
      <c r="Q53" s="34"/>
      <c r="R53" s="3">
        <v>0</v>
      </c>
      <c r="S53" s="34"/>
      <c r="T53" s="3">
        <v>0</v>
      </c>
      <c r="U53" s="34"/>
      <c r="V53" s="3">
        <v>0</v>
      </c>
      <c r="W53" s="34"/>
      <c r="X53" s="20"/>
    </row>
    <row r="54" spans="1:24" s="6" customFormat="1" ht="102" x14ac:dyDescent="0.25">
      <c r="A54" s="22" t="s">
        <v>64</v>
      </c>
      <c r="B54" s="23" t="s">
        <v>61</v>
      </c>
      <c r="C54" s="20" t="s">
        <v>17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4"/>
      <c r="P54" s="3">
        <v>0</v>
      </c>
      <c r="Q54" s="34"/>
      <c r="R54" s="3">
        <v>0</v>
      </c>
      <c r="S54" s="34"/>
      <c r="T54" s="3">
        <v>0</v>
      </c>
      <c r="U54" s="34"/>
      <c r="V54" s="3">
        <v>0</v>
      </c>
      <c r="W54" s="34"/>
      <c r="X54" s="20"/>
    </row>
    <row r="55" spans="1:24" s="6" customFormat="1" x14ac:dyDescent="0.25">
      <c r="A55" s="22" t="s">
        <v>19</v>
      </c>
      <c r="B55" s="23" t="s">
        <v>19</v>
      </c>
      <c r="C55" s="20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4"/>
      <c r="P55" s="3"/>
      <c r="Q55" s="34"/>
      <c r="R55" s="3"/>
      <c r="S55" s="34"/>
      <c r="T55" s="3"/>
      <c r="U55" s="34"/>
      <c r="V55" s="3"/>
      <c r="W55" s="34"/>
      <c r="X55" s="20"/>
    </row>
    <row r="56" spans="1:24" s="6" customFormat="1" ht="89.25" x14ac:dyDescent="0.25">
      <c r="A56" s="22" t="s">
        <v>64</v>
      </c>
      <c r="B56" s="23" t="s">
        <v>62</v>
      </c>
      <c r="C56" s="20" t="s">
        <v>17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4"/>
      <c r="P56" s="3">
        <v>0</v>
      </c>
      <c r="Q56" s="34"/>
      <c r="R56" s="3">
        <v>0</v>
      </c>
      <c r="S56" s="34"/>
      <c r="T56" s="3">
        <v>0</v>
      </c>
      <c r="U56" s="34"/>
      <c r="V56" s="3">
        <v>0</v>
      </c>
      <c r="W56" s="34"/>
      <c r="X56" s="20"/>
    </row>
    <row r="57" spans="1:24" s="6" customFormat="1" x14ac:dyDescent="0.25">
      <c r="A57" s="22" t="s">
        <v>19</v>
      </c>
      <c r="B57" s="23" t="s">
        <v>19</v>
      </c>
      <c r="C57" s="20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4"/>
      <c r="P57" s="3"/>
      <c r="Q57" s="34"/>
      <c r="R57" s="3"/>
      <c r="S57" s="34"/>
      <c r="T57" s="3"/>
      <c r="U57" s="34"/>
      <c r="V57" s="3"/>
      <c r="W57" s="34"/>
      <c r="X57" s="20"/>
    </row>
    <row r="58" spans="1:24" s="6" customFormat="1" ht="89.25" x14ac:dyDescent="0.25">
      <c r="A58" s="22" t="s">
        <v>64</v>
      </c>
      <c r="B58" s="23" t="s">
        <v>65</v>
      </c>
      <c r="C58" s="20" t="s">
        <v>17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4"/>
      <c r="P58" s="3">
        <v>0</v>
      </c>
      <c r="Q58" s="34"/>
      <c r="R58" s="3">
        <v>0</v>
      </c>
      <c r="S58" s="34"/>
      <c r="T58" s="3">
        <v>0</v>
      </c>
      <c r="U58" s="34"/>
      <c r="V58" s="3">
        <v>0</v>
      </c>
      <c r="W58" s="34"/>
      <c r="X58" s="20"/>
    </row>
    <row r="59" spans="1:24" s="6" customFormat="1" x14ac:dyDescent="0.25">
      <c r="A59" s="22" t="s">
        <v>19</v>
      </c>
      <c r="B59" s="23" t="s">
        <v>19</v>
      </c>
      <c r="C59" s="20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4"/>
      <c r="P59" s="3"/>
      <c r="Q59" s="34"/>
      <c r="R59" s="3"/>
      <c r="S59" s="34"/>
      <c r="T59" s="3"/>
      <c r="U59" s="34"/>
      <c r="V59" s="3"/>
      <c r="W59" s="34"/>
      <c r="X59" s="20"/>
    </row>
    <row r="60" spans="1:24" s="6" customFormat="1" ht="76.5" x14ac:dyDescent="0.25">
      <c r="A60" s="22" t="s">
        <v>66</v>
      </c>
      <c r="B60" s="23" t="s">
        <v>67</v>
      </c>
      <c r="C60" s="20" t="s">
        <v>17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4"/>
      <c r="P60" s="3">
        <v>0</v>
      </c>
      <c r="Q60" s="34"/>
      <c r="R60" s="3">
        <v>0</v>
      </c>
      <c r="S60" s="34"/>
      <c r="T60" s="3">
        <v>0</v>
      </c>
      <c r="U60" s="34"/>
      <c r="V60" s="3">
        <v>0</v>
      </c>
      <c r="W60" s="34"/>
      <c r="X60" s="20"/>
    </row>
    <row r="61" spans="1:24" s="6" customFormat="1" ht="63.75" x14ac:dyDescent="0.25">
      <c r="A61" s="22" t="s">
        <v>68</v>
      </c>
      <c r="B61" s="23" t="s">
        <v>69</v>
      </c>
      <c r="C61" s="20" t="s">
        <v>17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4"/>
      <c r="P61" s="3">
        <v>0</v>
      </c>
      <c r="Q61" s="34"/>
      <c r="R61" s="3">
        <v>0</v>
      </c>
      <c r="S61" s="34"/>
      <c r="T61" s="3">
        <v>0</v>
      </c>
      <c r="U61" s="34"/>
      <c r="V61" s="3">
        <v>0</v>
      </c>
      <c r="W61" s="34"/>
      <c r="X61" s="20"/>
    </row>
    <row r="62" spans="1:24" s="6" customFormat="1" x14ac:dyDescent="0.25">
      <c r="A62" s="22" t="s">
        <v>19</v>
      </c>
      <c r="B62" s="23" t="s">
        <v>19</v>
      </c>
      <c r="C62" s="20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4"/>
      <c r="P62" s="3"/>
      <c r="Q62" s="34"/>
      <c r="R62" s="3"/>
      <c r="S62" s="34"/>
      <c r="T62" s="3"/>
      <c r="U62" s="34"/>
      <c r="V62" s="3"/>
      <c r="W62" s="34"/>
      <c r="X62" s="20"/>
    </row>
    <row r="63" spans="1:24" s="6" customFormat="1" ht="63.75" x14ac:dyDescent="0.25">
      <c r="A63" s="22" t="s">
        <v>70</v>
      </c>
      <c r="B63" s="23" t="s">
        <v>71</v>
      </c>
      <c r="C63" s="20" t="s">
        <v>17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4"/>
      <c r="P63" s="3">
        <v>0</v>
      </c>
      <c r="Q63" s="34"/>
      <c r="R63" s="3">
        <v>0</v>
      </c>
      <c r="S63" s="34"/>
      <c r="T63" s="3">
        <v>0</v>
      </c>
      <c r="U63" s="34"/>
      <c r="V63" s="3">
        <v>0</v>
      </c>
      <c r="W63" s="34"/>
      <c r="X63" s="20"/>
    </row>
    <row r="64" spans="1:24" s="6" customFormat="1" x14ac:dyDescent="0.25">
      <c r="A64" s="22" t="s">
        <v>19</v>
      </c>
      <c r="B64" s="23" t="s">
        <v>19</v>
      </c>
      <c r="C64" s="20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4"/>
      <c r="P64" s="3"/>
      <c r="Q64" s="34"/>
      <c r="R64" s="3"/>
      <c r="S64" s="34"/>
      <c r="T64" s="3"/>
      <c r="U64" s="34"/>
      <c r="V64" s="3"/>
      <c r="W64" s="34"/>
      <c r="X64" s="20"/>
    </row>
    <row r="65" spans="1:24" s="6" customFormat="1" ht="38.25" x14ac:dyDescent="0.25">
      <c r="A65" s="28" t="s">
        <v>20</v>
      </c>
      <c r="B65" s="29" t="s">
        <v>72</v>
      </c>
      <c r="C65" s="18" t="s">
        <v>17</v>
      </c>
      <c r="D65" s="2">
        <f t="shared" ref="D65:N65" si="59">D66+D82+D91+D113</f>
        <v>15.417299999999999</v>
      </c>
      <c r="E65" s="2">
        <f t="shared" si="59"/>
        <v>0</v>
      </c>
      <c r="F65" s="2">
        <f t="shared" si="59"/>
        <v>0</v>
      </c>
      <c r="G65" s="2">
        <f t="shared" si="59"/>
        <v>14.1867</v>
      </c>
      <c r="H65" s="2">
        <f t="shared" si="59"/>
        <v>1.2305999999999999</v>
      </c>
      <c r="I65" s="2">
        <f t="shared" si="59"/>
        <v>17.124099999999999</v>
      </c>
      <c r="J65" s="2">
        <f t="shared" si="59"/>
        <v>0</v>
      </c>
      <c r="K65" s="2">
        <f t="shared" si="59"/>
        <v>0</v>
      </c>
      <c r="L65" s="2">
        <f t="shared" si="59"/>
        <v>16.009599999999999</v>
      </c>
      <c r="M65" s="2">
        <f t="shared" si="59"/>
        <v>1.1145</v>
      </c>
      <c r="N65" s="2">
        <f t="shared" si="59"/>
        <v>1.7067999999999994</v>
      </c>
      <c r="O65" s="33"/>
      <c r="P65" s="2">
        <f>P66+P82+P91+P113</f>
        <v>0</v>
      </c>
      <c r="Q65" s="33"/>
      <c r="R65" s="2">
        <f>R66+R82+R91+R113</f>
        <v>0</v>
      </c>
      <c r="S65" s="33"/>
      <c r="T65" s="2">
        <f>T66+T82+T91+T113</f>
        <v>1.8228999999999995</v>
      </c>
      <c r="U65" s="33"/>
      <c r="V65" s="2">
        <f>V66+V82+V91+V113</f>
        <v>-0.11610000000000006</v>
      </c>
      <c r="W65" s="33"/>
      <c r="X65" s="18"/>
    </row>
    <row r="66" spans="1:24" s="6" customFormat="1" ht="63.75" x14ac:dyDescent="0.25">
      <c r="A66" s="22" t="s">
        <v>73</v>
      </c>
      <c r="B66" s="23" t="s">
        <v>74</v>
      </c>
      <c r="C66" s="20" t="s">
        <v>17</v>
      </c>
      <c r="D66" s="3">
        <f t="shared" ref="D66:N66" si="60">D67+D78</f>
        <v>9.8569999999999993</v>
      </c>
      <c r="E66" s="3">
        <f t="shared" si="60"/>
        <v>0</v>
      </c>
      <c r="F66" s="3">
        <f t="shared" si="60"/>
        <v>0</v>
      </c>
      <c r="G66" s="3">
        <f t="shared" si="60"/>
        <v>8.6264000000000003</v>
      </c>
      <c r="H66" s="3">
        <f t="shared" si="60"/>
        <v>1.2305999999999999</v>
      </c>
      <c r="I66" s="3">
        <f t="shared" si="60"/>
        <v>9.588099999999999</v>
      </c>
      <c r="J66" s="3">
        <f t="shared" si="60"/>
        <v>0</v>
      </c>
      <c r="K66" s="3">
        <f t="shared" si="60"/>
        <v>0</v>
      </c>
      <c r="L66" s="3">
        <f t="shared" si="60"/>
        <v>8.4735999999999994</v>
      </c>
      <c r="M66" s="3">
        <f t="shared" si="60"/>
        <v>1.1145</v>
      </c>
      <c r="N66" s="3">
        <f t="shared" si="60"/>
        <v>-0.26890000000000036</v>
      </c>
      <c r="O66" s="34"/>
      <c r="P66" s="3">
        <f>P67+P78</f>
        <v>0</v>
      </c>
      <c r="Q66" s="34"/>
      <c r="R66" s="3">
        <f>R67+R78</f>
        <v>0</v>
      </c>
      <c r="S66" s="34"/>
      <c r="T66" s="3">
        <f>T67+T78</f>
        <v>-0.15280000000000027</v>
      </c>
      <c r="U66" s="34"/>
      <c r="V66" s="3">
        <f>V67+V78</f>
        <v>-0.11610000000000006</v>
      </c>
      <c r="W66" s="34"/>
      <c r="X66" s="20"/>
    </row>
    <row r="67" spans="1:24" s="6" customFormat="1" ht="25.5" x14ac:dyDescent="0.25">
      <c r="A67" s="22" t="s">
        <v>75</v>
      </c>
      <c r="B67" s="23" t="s">
        <v>76</v>
      </c>
      <c r="C67" s="20" t="s">
        <v>17</v>
      </c>
      <c r="D67" s="3">
        <f t="shared" ref="D67:N67" si="61">SUM(D68:D77)</f>
        <v>1.2305999999999999</v>
      </c>
      <c r="E67" s="3">
        <f t="shared" si="61"/>
        <v>0</v>
      </c>
      <c r="F67" s="3">
        <f t="shared" si="61"/>
        <v>0</v>
      </c>
      <c r="G67" s="3">
        <f t="shared" si="61"/>
        <v>0</v>
      </c>
      <c r="H67" s="3">
        <f t="shared" si="61"/>
        <v>1.2305999999999999</v>
      </c>
      <c r="I67" s="3">
        <f t="shared" si="61"/>
        <v>1.1145</v>
      </c>
      <c r="J67" s="3">
        <f t="shared" si="61"/>
        <v>0</v>
      </c>
      <c r="K67" s="3">
        <f t="shared" si="61"/>
        <v>0</v>
      </c>
      <c r="L67" s="3">
        <f t="shared" si="61"/>
        <v>0</v>
      </c>
      <c r="M67" s="3">
        <f t="shared" si="61"/>
        <v>1.1145</v>
      </c>
      <c r="N67" s="3">
        <f t="shared" si="61"/>
        <v>-0.11610000000000006</v>
      </c>
      <c r="O67" s="34"/>
      <c r="P67" s="3">
        <f>SUM(P68:P77)</f>
        <v>0</v>
      </c>
      <c r="Q67" s="34"/>
      <c r="R67" s="3">
        <f>SUM(R68:R77)</f>
        <v>0</v>
      </c>
      <c r="S67" s="34"/>
      <c r="T67" s="3">
        <f>SUM(T68:T77)</f>
        <v>0</v>
      </c>
      <c r="U67" s="34"/>
      <c r="V67" s="3">
        <f>SUM(V68:V77)</f>
        <v>-0.11610000000000006</v>
      </c>
      <c r="W67" s="34"/>
      <c r="X67" s="20"/>
    </row>
    <row r="68" spans="1:24" s="6" customFormat="1" ht="51" x14ac:dyDescent="0.25">
      <c r="A68" s="24" t="s">
        <v>75</v>
      </c>
      <c r="B68" s="25" t="s">
        <v>131</v>
      </c>
      <c r="C68" s="26" t="s">
        <v>132</v>
      </c>
      <c r="D68" s="4">
        <f t="shared" ref="D68:D76" si="62">IF(ISERROR(E68+F68+G68+H68),"нд",E68+F68+G68+H68)</f>
        <v>0</v>
      </c>
      <c r="E68" s="4">
        <v>0</v>
      </c>
      <c r="F68" s="4">
        <v>0</v>
      </c>
      <c r="G68" s="4">
        <v>0</v>
      </c>
      <c r="H68" s="4">
        <v>0</v>
      </c>
      <c r="I68" s="4">
        <f t="shared" ref="I68:I76" si="63">SUM(J68:M68)</f>
        <v>0</v>
      </c>
      <c r="J68" s="4">
        <v>0</v>
      </c>
      <c r="K68" s="4">
        <v>0</v>
      </c>
      <c r="L68" s="4">
        <v>0</v>
      </c>
      <c r="M68" s="4">
        <v>0</v>
      </c>
      <c r="N68" s="4">
        <f t="shared" ref="N68" si="64">IF(ISERROR(P68+R68+T68+V68),"нд",P68+R68+T68+V68)</f>
        <v>0</v>
      </c>
      <c r="O68" s="35">
        <f t="shared" ref="O68" si="65">IF(N68="нд","нд",IFERROR(N68/D68*100,IF(I68&gt;0,100,0)))</f>
        <v>0</v>
      </c>
      <c r="P68" s="4">
        <f t="shared" ref="P68" si="66">IF(ISERROR(J68-E68),"нд",J68-E68)</f>
        <v>0</v>
      </c>
      <c r="Q68" s="35">
        <f t="shared" ref="Q68" si="67">IF(P68="нд","нд",IFERROR(P68/E68*100,IF(J68&gt;0,100,0)))</f>
        <v>0</v>
      </c>
      <c r="R68" s="4">
        <f t="shared" ref="R68" si="68">IF(ISERROR(K68-F68),"нд",K68-F68)</f>
        <v>0</v>
      </c>
      <c r="S68" s="35">
        <f t="shared" ref="S68" si="69">IF(R68="нд","нд",IFERROR(R68/F68*100,IF(K68&gt;0,100,0)))</f>
        <v>0</v>
      </c>
      <c r="T68" s="4">
        <f t="shared" ref="T68" si="70">IF(ISERROR(L68-G68),"нд",L68-G68)</f>
        <v>0</v>
      </c>
      <c r="U68" s="35">
        <f t="shared" ref="U68" si="71">IF(T68="нд","нд",IFERROR(T68/G68*100,IF(L68&gt;0,100,0)))</f>
        <v>0</v>
      </c>
      <c r="V68" s="4">
        <f t="shared" ref="V68" si="72">IF(ISERROR(M68-H68),"нд",M68-H68)</f>
        <v>0</v>
      </c>
      <c r="W68" s="35">
        <f t="shared" ref="W68" si="73">IF(V68="нд","нд",IFERROR(V68/H68*100,IF(M68&gt;0,100,0)))</f>
        <v>0</v>
      </c>
      <c r="X68" s="26"/>
    </row>
    <row r="69" spans="1:24" s="6" customFormat="1" ht="51" x14ac:dyDescent="0.25">
      <c r="A69" s="24" t="s">
        <v>75</v>
      </c>
      <c r="B69" s="25" t="s">
        <v>139</v>
      </c>
      <c r="C69" s="26" t="s">
        <v>140</v>
      </c>
      <c r="D69" s="4">
        <f t="shared" si="62"/>
        <v>0</v>
      </c>
      <c r="E69" s="4">
        <v>0</v>
      </c>
      <c r="F69" s="4">
        <v>0</v>
      </c>
      <c r="G69" s="4">
        <v>0</v>
      </c>
      <c r="H69" s="4">
        <v>0</v>
      </c>
      <c r="I69" s="4">
        <f t="shared" si="63"/>
        <v>0</v>
      </c>
      <c r="J69" s="4">
        <v>0</v>
      </c>
      <c r="K69" s="4">
        <v>0</v>
      </c>
      <c r="L69" s="4">
        <v>0</v>
      </c>
      <c r="M69" s="4">
        <v>0</v>
      </c>
      <c r="N69" s="4">
        <f t="shared" ref="N69:N76" si="74">IF(ISERROR(P69+R69+T69+V69),"нд",P69+R69+T69+V69)</f>
        <v>0</v>
      </c>
      <c r="O69" s="35">
        <f t="shared" ref="O69:O76" si="75">IF(N69="нд","нд",IFERROR(N69/D69*100,IF(I69&gt;0,100,0)))</f>
        <v>0</v>
      </c>
      <c r="P69" s="4">
        <f t="shared" ref="P69:P76" si="76">IF(ISERROR(J69-E69),"нд",J69-E69)</f>
        <v>0</v>
      </c>
      <c r="Q69" s="35">
        <f t="shared" ref="Q69:Q76" si="77">IF(P69="нд","нд",IFERROR(P69/E69*100,IF(J69&gt;0,100,0)))</f>
        <v>0</v>
      </c>
      <c r="R69" s="4">
        <f t="shared" ref="R69:R76" si="78">IF(ISERROR(K69-F69),"нд",K69-F69)</f>
        <v>0</v>
      </c>
      <c r="S69" s="35">
        <f t="shared" ref="S69:S76" si="79">IF(R69="нд","нд",IFERROR(R69/F69*100,IF(K69&gt;0,100,0)))</f>
        <v>0</v>
      </c>
      <c r="T69" s="4">
        <f t="shared" ref="T69:T76" si="80">IF(ISERROR(L69-G69),"нд",L69-G69)</f>
        <v>0</v>
      </c>
      <c r="U69" s="35">
        <f t="shared" ref="U69:U76" si="81">IF(T69="нд","нд",IFERROR(T69/G69*100,IF(L69&gt;0,100,0)))</f>
        <v>0</v>
      </c>
      <c r="V69" s="4">
        <f t="shared" ref="V69:V76" si="82">IF(ISERROR(M69-H69),"нд",M69-H69)</f>
        <v>0</v>
      </c>
      <c r="W69" s="35">
        <f t="shared" ref="W69:W76" si="83">IF(V69="нд","нд",IFERROR(V69/H69*100,IF(M69&gt;0,100,0)))</f>
        <v>0</v>
      </c>
      <c r="X69" s="26"/>
    </row>
    <row r="70" spans="1:24" s="6" customFormat="1" ht="51" x14ac:dyDescent="0.25">
      <c r="A70" s="24" t="s">
        <v>75</v>
      </c>
      <c r="B70" s="25" t="s">
        <v>133</v>
      </c>
      <c r="C70" s="26" t="s">
        <v>134</v>
      </c>
      <c r="D70" s="4">
        <f t="shared" si="62"/>
        <v>0</v>
      </c>
      <c r="E70" s="4">
        <v>0</v>
      </c>
      <c r="F70" s="4">
        <v>0</v>
      </c>
      <c r="G70" s="4">
        <v>0</v>
      </c>
      <c r="H70" s="4">
        <v>0</v>
      </c>
      <c r="I70" s="4">
        <f t="shared" si="63"/>
        <v>0</v>
      </c>
      <c r="J70" s="4">
        <v>0</v>
      </c>
      <c r="K70" s="4">
        <v>0</v>
      </c>
      <c r="L70" s="4">
        <v>0</v>
      </c>
      <c r="M70" s="4">
        <v>0</v>
      </c>
      <c r="N70" s="4">
        <f t="shared" si="74"/>
        <v>0</v>
      </c>
      <c r="O70" s="35">
        <f t="shared" si="75"/>
        <v>0</v>
      </c>
      <c r="P70" s="4">
        <f t="shared" si="76"/>
        <v>0</v>
      </c>
      <c r="Q70" s="35">
        <f t="shared" si="77"/>
        <v>0</v>
      </c>
      <c r="R70" s="4">
        <f t="shared" si="78"/>
        <v>0</v>
      </c>
      <c r="S70" s="35">
        <f t="shared" si="79"/>
        <v>0</v>
      </c>
      <c r="T70" s="4">
        <f t="shared" si="80"/>
        <v>0</v>
      </c>
      <c r="U70" s="35">
        <f t="shared" si="81"/>
        <v>0</v>
      </c>
      <c r="V70" s="4">
        <f t="shared" si="82"/>
        <v>0</v>
      </c>
      <c r="W70" s="35">
        <f t="shared" si="83"/>
        <v>0</v>
      </c>
      <c r="X70" s="26"/>
    </row>
    <row r="71" spans="1:24" s="6" customFormat="1" ht="51" x14ac:dyDescent="0.25">
      <c r="A71" s="24" t="s">
        <v>75</v>
      </c>
      <c r="B71" s="25" t="s">
        <v>135</v>
      </c>
      <c r="C71" s="26" t="s">
        <v>136</v>
      </c>
      <c r="D71" s="4">
        <f t="shared" si="62"/>
        <v>0</v>
      </c>
      <c r="E71" s="4">
        <v>0</v>
      </c>
      <c r="F71" s="4">
        <v>0</v>
      </c>
      <c r="G71" s="4">
        <v>0</v>
      </c>
      <c r="H71" s="4">
        <v>0</v>
      </c>
      <c r="I71" s="4">
        <f t="shared" si="63"/>
        <v>0</v>
      </c>
      <c r="J71" s="4">
        <v>0</v>
      </c>
      <c r="K71" s="4">
        <v>0</v>
      </c>
      <c r="L71" s="4">
        <v>0</v>
      </c>
      <c r="M71" s="4">
        <v>0</v>
      </c>
      <c r="N71" s="4">
        <f t="shared" si="74"/>
        <v>0</v>
      </c>
      <c r="O71" s="35">
        <f t="shared" si="75"/>
        <v>0</v>
      </c>
      <c r="P71" s="4">
        <f t="shared" si="76"/>
        <v>0</v>
      </c>
      <c r="Q71" s="35">
        <f t="shared" si="77"/>
        <v>0</v>
      </c>
      <c r="R71" s="4">
        <f t="shared" si="78"/>
        <v>0</v>
      </c>
      <c r="S71" s="35">
        <f t="shared" si="79"/>
        <v>0</v>
      </c>
      <c r="T71" s="4">
        <f t="shared" si="80"/>
        <v>0</v>
      </c>
      <c r="U71" s="35">
        <f t="shared" si="81"/>
        <v>0</v>
      </c>
      <c r="V71" s="4">
        <f t="shared" si="82"/>
        <v>0</v>
      </c>
      <c r="W71" s="35">
        <f t="shared" si="83"/>
        <v>0</v>
      </c>
      <c r="X71" s="26"/>
    </row>
    <row r="72" spans="1:24" s="6" customFormat="1" ht="38.25" x14ac:dyDescent="0.25">
      <c r="A72" s="24" t="s">
        <v>75</v>
      </c>
      <c r="B72" s="25" t="s">
        <v>137</v>
      </c>
      <c r="C72" s="26" t="s">
        <v>138</v>
      </c>
      <c r="D72" s="4">
        <f t="shared" si="62"/>
        <v>0.19350000000000001</v>
      </c>
      <c r="E72" s="4">
        <v>0</v>
      </c>
      <c r="F72" s="4">
        <v>0</v>
      </c>
      <c r="G72" s="4">
        <v>0</v>
      </c>
      <c r="H72" s="4">
        <v>0.19350000000000001</v>
      </c>
      <c r="I72" s="4">
        <f t="shared" si="63"/>
        <v>0.19020000000000001</v>
      </c>
      <c r="J72" s="4">
        <v>0</v>
      </c>
      <c r="K72" s="4">
        <v>0</v>
      </c>
      <c r="L72" s="4">
        <v>0</v>
      </c>
      <c r="M72" s="4">
        <v>0.19020000000000001</v>
      </c>
      <c r="N72" s="4">
        <f t="shared" si="74"/>
        <v>-3.2999999999999974E-3</v>
      </c>
      <c r="O72" s="35">
        <f t="shared" si="75"/>
        <v>-1.7054263565891459</v>
      </c>
      <c r="P72" s="4">
        <f t="shared" si="76"/>
        <v>0</v>
      </c>
      <c r="Q72" s="35">
        <f t="shared" si="77"/>
        <v>0</v>
      </c>
      <c r="R72" s="4">
        <f t="shared" si="78"/>
        <v>0</v>
      </c>
      <c r="S72" s="35">
        <f t="shared" si="79"/>
        <v>0</v>
      </c>
      <c r="T72" s="4">
        <f t="shared" si="80"/>
        <v>0</v>
      </c>
      <c r="U72" s="35">
        <f t="shared" si="81"/>
        <v>0</v>
      </c>
      <c r="V72" s="4">
        <f t="shared" si="82"/>
        <v>-3.2999999999999974E-3</v>
      </c>
      <c r="W72" s="35">
        <f t="shared" si="83"/>
        <v>-1.7054263565891459</v>
      </c>
      <c r="X72" s="26"/>
    </row>
    <row r="73" spans="1:24" s="6" customFormat="1" ht="38.25" x14ac:dyDescent="0.25">
      <c r="A73" s="24" t="s">
        <v>75</v>
      </c>
      <c r="B73" s="25" t="s">
        <v>141</v>
      </c>
      <c r="C73" s="26" t="s">
        <v>142</v>
      </c>
      <c r="D73" s="4">
        <f t="shared" si="62"/>
        <v>0.34570000000000001</v>
      </c>
      <c r="E73" s="4">
        <v>0</v>
      </c>
      <c r="F73" s="4">
        <v>0</v>
      </c>
      <c r="G73" s="4">
        <v>0</v>
      </c>
      <c r="H73" s="4">
        <v>0.34570000000000001</v>
      </c>
      <c r="I73" s="4">
        <f t="shared" si="63"/>
        <v>0.31309999999999999</v>
      </c>
      <c r="J73" s="4">
        <v>0</v>
      </c>
      <c r="K73" s="4">
        <v>0</v>
      </c>
      <c r="L73" s="4">
        <v>0</v>
      </c>
      <c r="M73" s="4">
        <v>0.31309999999999999</v>
      </c>
      <c r="N73" s="4">
        <f t="shared" si="74"/>
        <v>-3.2600000000000018E-2</v>
      </c>
      <c r="O73" s="35">
        <f t="shared" si="75"/>
        <v>-9.4301417413942783</v>
      </c>
      <c r="P73" s="4">
        <f t="shared" si="76"/>
        <v>0</v>
      </c>
      <c r="Q73" s="35">
        <f t="shared" si="77"/>
        <v>0</v>
      </c>
      <c r="R73" s="4">
        <f t="shared" si="78"/>
        <v>0</v>
      </c>
      <c r="S73" s="35">
        <f t="shared" si="79"/>
        <v>0</v>
      </c>
      <c r="T73" s="4">
        <f t="shared" si="80"/>
        <v>0</v>
      </c>
      <c r="U73" s="35">
        <f t="shared" si="81"/>
        <v>0</v>
      </c>
      <c r="V73" s="4">
        <f t="shared" si="82"/>
        <v>-3.2600000000000018E-2</v>
      </c>
      <c r="W73" s="35">
        <f t="shared" si="83"/>
        <v>-9.4301417413942783</v>
      </c>
      <c r="X73" s="26"/>
    </row>
    <row r="74" spans="1:24" s="6" customFormat="1" ht="38.25" x14ac:dyDescent="0.25">
      <c r="A74" s="24" t="s">
        <v>75</v>
      </c>
      <c r="B74" s="25" t="s">
        <v>163</v>
      </c>
      <c r="C74" s="26" t="s">
        <v>143</v>
      </c>
      <c r="D74" s="4">
        <f t="shared" si="62"/>
        <v>0.34570000000000001</v>
      </c>
      <c r="E74" s="4">
        <v>0</v>
      </c>
      <c r="F74" s="4">
        <v>0</v>
      </c>
      <c r="G74" s="4">
        <v>0</v>
      </c>
      <c r="H74" s="4">
        <v>0.34570000000000001</v>
      </c>
      <c r="I74" s="4">
        <f t="shared" si="63"/>
        <v>0.30559999999999998</v>
      </c>
      <c r="J74" s="4">
        <v>0</v>
      </c>
      <c r="K74" s="4">
        <v>0</v>
      </c>
      <c r="L74" s="4">
        <v>0</v>
      </c>
      <c r="M74" s="4">
        <v>0.30559999999999998</v>
      </c>
      <c r="N74" s="4">
        <f t="shared" si="74"/>
        <v>-4.0100000000000025E-2</v>
      </c>
      <c r="O74" s="35">
        <f t="shared" si="75"/>
        <v>-11.599652878218116</v>
      </c>
      <c r="P74" s="4">
        <f t="shared" si="76"/>
        <v>0</v>
      </c>
      <c r="Q74" s="35">
        <f t="shared" si="77"/>
        <v>0</v>
      </c>
      <c r="R74" s="4">
        <f t="shared" si="78"/>
        <v>0</v>
      </c>
      <c r="S74" s="35">
        <f t="shared" si="79"/>
        <v>0</v>
      </c>
      <c r="T74" s="4">
        <f t="shared" si="80"/>
        <v>0</v>
      </c>
      <c r="U74" s="35">
        <f t="shared" si="81"/>
        <v>0</v>
      </c>
      <c r="V74" s="4">
        <f t="shared" si="82"/>
        <v>-4.0100000000000025E-2</v>
      </c>
      <c r="W74" s="35">
        <f t="shared" si="83"/>
        <v>-11.599652878218116</v>
      </c>
      <c r="X74" s="39" t="s">
        <v>196</v>
      </c>
    </row>
    <row r="75" spans="1:24" s="6" customFormat="1" ht="38.25" x14ac:dyDescent="0.25">
      <c r="A75" s="24" t="s">
        <v>75</v>
      </c>
      <c r="B75" s="25" t="s">
        <v>164</v>
      </c>
      <c r="C75" s="26" t="s">
        <v>144</v>
      </c>
      <c r="D75" s="4">
        <f t="shared" si="62"/>
        <v>0.34570000000000001</v>
      </c>
      <c r="E75" s="4">
        <v>0</v>
      </c>
      <c r="F75" s="4">
        <v>0</v>
      </c>
      <c r="G75" s="4">
        <v>0</v>
      </c>
      <c r="H75" s="4">
        <v>0.34570000000000001</v>
      </c>
      <c r="I75" s="4">
        <f t="shared" si="63"/>
        <v>0.30559999999999998</v>
      </c>
      <c r="J75" s="4">
        <v>0</v>
      </c>
      <c r="K75" s="4">
        <v>0</v>
      </c>
      <c r="L75" s="4">
        <v>0</v>
      </c>
      <c r="M75" s="4">
        <v>0.30559999999999998</v>
      </c>
      <c r="N75" s="4">
        <f t="shared" si="74"/>
        <v>-4.0100000000000025E-2</v>
      </c>
      <c r="O75" s="35">
        <f t="shared" si="75"/>
        <v>-11.599652878218116</v>
      </c>
      <c r="P75" s="4">
        <f t="shared" si="76"/>
        <v>0</v>
      </c>
      <c r="Q75" s="35">
        <f t="shared" si="77"/>
        <v>0</v>
      </c>
      <c r="R75" s="4">
        <f t="shared" si="78"/>
        <v>0</v>
      </c>
      <c r="S75" s="35">
        <f t="shared" si="79"/>
        <v>0</v>
      </c>
      <c r="T75" s="4">
        <f t="shared" si="80"/>
        <v>0</v>
      </c>
      <c r="U75" s="35">
        <f t="shared" si="81"/>
        <v>0</v>
      </c>
      <c r="V75" s="4">
        <f t="shared" si="82"/>
        <v>-4.0100000000000025E-2</v>
      </c>
      <c r="W75" s="35">
        <f t="shared" si="83"/>
        <v>-11.599652878218116</v>
      </c>
      <c r="X75" s="39" t="s">
        <v>196</v>
      </c>
    </row>
    <row r="76" spans="1:24" s="6" customFormat="1" ht="38.25" x14ac:dyDescent="0.25">
      <c r="A76" s="24" t="s">
        <v>75</v>
      </c>
      <c r="B76" s="25" t="s">
        <v>165</v>
      </c>
      <c r="C76" s="26" t="s">
        <v>166</v>
      </c>
      <c r="D76" s="4">
        <f t="shared" si="62"/>
        <v>0</v>
      </c>
      <c r="E76" s="4">
        <v>0</v>
      </c>
      <c r="F76" s="4">
        <v>0</v>
      </c>
      <c r="G76" s="4">
        <v>0</v>
      </c>
      <c r="H76" s="4">
        <v>0</v>
      </c>
      <c r="I76" s="4">
        <f t="shared" si="63"/>
        <v>0</v>
      </c>
      <c r="J76" s="4">
        <v>0</v>
      </c>
      <c r="K76" s="4">
        <v>0</v>
      </c>
      <c r="L76" s="4">
        <v>0</v>
      </c>
      <c r="M76" s="4">
        <v>0</v>
      </c>
      <c r="N76" s="4">
        <f t="shared" si="74"/>
        <v>0</v>
      </c>
      <c r="O76" s="35">
        <f t="shared" si="75"/>
        <v>0</v>
      </c>
      <c r="P76" s="4">
        <f t="shared" si="76"/>
        <v>0</v>
      </c>
      <c r="Q76" s="35">
        <f t="shared" si="77"/>
        <v>0</v>
      </c>
      <c r="R76" s="4">
        <f t="shared" si="78"/>
        <v>0</v>
      </c>
      <c r="S76" s="35">
        <f t="shared" si="79"/>
        <v>0</v>
      </c>
      <c r="T76" s="4">
        <f t="shared" si="80"/>
        <v>0</v>
      </c>
      <c r="U76" s="35">
        <f t="shared" si="81"/>
        <v>0</v>
      </c>
      <c r="V76" s="4">
        <f t="shared" si="82"/>
        <v>0</v>
      </c>
      <c r="W76" s="35">
        <f t="shared" si="83"/>
        <v>0</v>
      </c>
      <c r="X76" s="26"/>
    </row>
    <row r="77" spans="1:24" s="6" customFormat="1" x14ac:dyDescent="0.25">
      <c r="A77" s="22" t="s">
        <v>19</v>
      </c>
      <c r="B77" s="23" t="s">
        <v>19</v>
      </c>
      <c r="C77" s="20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4"/>
      <c r="P77" s="3"/>
      <c r="Q77" s="34"/>
      <c r="R77" s="3"/>
      <c r="S77" s="34"/>
      <c r="T77" s="3"/>
      <c r="U77" s="34"/>
      <c r="V77" s="3"/>
      <c r="W77" s="34"/>
      <c r="X77" s="20"/>
    </row>
    <row r="78" spans="1:24" s="6" customFormat="1" ht="51" x14ac:dyDescent="0.25">
      <c r="A78" s="22" t="s">
        <v>77</v>
      </c>
      <c r="B78" s="23" t="s">
        <v>78</v>
      </c>
      <c r="C78" s="20" t="s">
        <v>17</v>
      </c>
      <c r="D78" s="3">
        <f t="shared" ref="D78:V78" si="84">SUM(D79:D81)</f>
        <v>8.6264000000000003</v>
      </c>
      <c r="E78" s="3">
        <f t="shared" si="84"/>
        <v>0</v>
      </c>
      <c r="F78" s="3">
        <f t="shared" si="84"/>
        <v>0</v>
      </c>
      <c r="G78" s="3">
        <f t="shared" si="84"/>
        <v>8.6264000000000003</v>
      </c>
      <c r="H78" s="3">
        <f t="shared" si="84"/>
        <v>0</v>
      </c>
      <c r="I78" s="3">
        <f t="shared" si="84"/>
        <v>8.4735999999999994</v>
      </c>
      <c r="J78" s="3">
        <f t="shared" si="84"/>
        <v>0</v>
      </c>
      <c r="K78" s="3">
        <f t="shared" si="84"/>
        <v>0</v>
      </c>
      <c r="L78" s="3">
        <f t="shared" si="84"/>
        <v>8.4735999999999994</v>
      </c>
      <c r="M78" s="3">
        <f t="shared" si="84"/>
        <v>0</v>
      </c>
      <c r="N78" s="3">
        <f t="shared" si="84"/>
        <v>-0.15280000000000027</v>
      </c>
      <c r="O78" s="34"/>
      <c r="P78" s="3">
        <f t="shared" si="84"/>
        <v>0</v>
      </c>
      <c r="Q78" s="34"/>
      <c r="R78" s="3">
        <f t="shared" si="84"/>
        <v>0</v>
      </c>
      <c r="S78" s="34"/>
      <c r="T78" s="3">
        <f t="shared" si="84"/>
        <v>-0.15280000000000027</v>
      </c>
      <c r="U78" s="34"/>
      <c r="V78" s="3">
        <f t="shared" si="84"/>
        <v>0</v>
      </c>
      <c r="W78" s="34"/>
      <c r="X78" s="20"/>
    </row>
    <row r="79" spans="1:24" s="6" customFormat="1" ht="51" x14ac:dyDescent="0.25">
      <c r="A79" s="24" t="s">
        <v>77</v>
      </c>
      <c r="B79" s="25" t="s">
        <v>145</v>
      </c>
      <c r="C79" s="26" t="s">
        <v>146</v>
      </c>
      <c r="D79" s="4">
        <f t="shared" ref="D79" si="85">IF(ISERROR(E79+F79+G79+H79),"нд",E79+F79+G79+H79)</f>
        <v>7.8531000000000004</v>
      </c>
      <c r="E79" s="4">
        <v>0</v>
      </c>
      <c r="F79" s="4">
        <v>0</v>
      </c>
      <c r="G79" s="4">
        <v>7.8531000000000004</v>
      </c>
      <c r="H79" s="4">
        <v>0</v>
      </c>
      <c r="I79" s="4">
        <f t="shared" ref="I79" si="86">SUM(J79:M79)</f>
        <v>7.8532000000000002</v>
      </c>
      <c r="J79" s="4">
        <v>0</v>
      </c>
      <c r="K79" s="4">
        <v>0</v>
      </c>
      <c r="L79" s="4">
        <v>7.8532000000000002</v>
      </c>
      <c r="M79" s="4">
        <v>0</v>
      </c>
      <c r="N79" s="4">
        <f t="shared" ref="N79" si="87">IF(ISERROR(P79+R79+T79+V79),"нд",P79+R79+T79+V79)</f>
        <v>9.9999999999766942E-5</v>
      </c>
      <c r="O79" s="35">
        <f t="shared" ref="O79" si="88">IF(N79="нд","нд",IFERROR(N79/D79*100,IF(I79&gt;0,100,0)))</f>
        <v>1.2733824858943213E-3</v>
      </c>
      <c r="P79" s="4">
        <f t="shared" ref="P79" si="89">IF(ISERROR(J79-E79),"нд",J79-E79)</f>
        <v>0</v>
      </c>
      <c r="Q79" s="35">
        <f t="shared" ref="Q79" si="90">IF(P79="нд","нд",IFERROR(P79/E79*100,IF(J79&gt;0,100,0)))</f>
        <v>0</v>
      </c>
      <c r="R79" s="4">
        <f t="shared" ref="R79" si="91">IF(ISERROR(K79-F79),"нд",K79-F79)</f>
        <v>0</v>
      </c>
      <c r="S79" s="35">
        <f t="shared" ref="S79" si="92">IF(R79="нд","нд",IFERROR(R79/F79*100,IF(K79&gt;0,100,0)))</f>
        <v>0</v>
      </c>
      <c r="T79" s="4">
        <f t="shared" ref="T79" si="93">IF(ISERROR(L79-G79),"нд",L79-G79)</f>
        <v>9.9999999999766942E-5</v>
      </c>
      <c r="U79" s="35">
        <f t="shared" ref="U79" si="94">IF(T79="нд","нд",IFERROR(T79/G79*100,IF(L79&gt;0,100,0)))</f>
        <v>1.2733824858943213E-3</v>
      </c>
      <c r="V79" s="4">
        <f t="shared" ref="V79" si="95">IF(ISERROR(M79-H79),"нд",M79-H79)</f>
        <v>0</v>
      </c>
      <c r="W79" s="35">
        <f t="shared" ref="W79" si="96">IF(V79="нд","нд",IFERROR(V79/H79*100,IF(M79&gt;0,100,0)))</f>
        <v>0</v>
      </c>
      <c r="X79" s="39"/>
    </row>
    <row r="80" spans="1:24" s="6" customFormat="1" ht="51" x14ac:dyDescent="0.25">
      <c r="A80" s="24" t="s">
        <v>77</v>
      </c>
      <c r="B80" s="25" t="s">
        <v>167</v>
      </c>
      <c r="C80" s="26" t="s">
        <v>168</v>
      </c>
      <c r="D80" s="4">
        <f t="shared" ref="D80" si="97">IF(ISERROR(E80+F80+G80+H80),"нд",E80+F80+G80+H80)</f>
        <v>0.77329999999999999</v>
      </c>
      <c r="E80" s="4">
        <v>0</v>
      </c>
      <c r="F80" s="4">
        <v>0</v>
      </c>
      <c r="G80" s="4">
        <v>0.77329999999999999</v>
      </c>
      <c r="H80" s="4">
        <v>0</v>
      </c>
      <c r="I80" s="4">
        <f t="shared" ref="I80" si="98">SUM(J80:M80)</f>
        <v>0.62039999999999995</v>
      </c>
      <c r="J80" s="4">
        <v>0</v>
      </c>
      <c r="K80" s="4">
        <v>0</v>
      </c>
      <c r="L80" s="4">
        <v>0.62039999999999995</v>
      </c>
      <c r="M80" s="4">
        <v>0</v>
      </c>
      <c r="N80" s="4">
        <f t="shared" ref="N80" si="99">IF(ISERROR(P80+R80+T80+V80),"нд",P80+R80+T80+V80)</f>
        <v>-0.15290000000000004</v>
      </c>
      <c r="O80" s="35">
        <f t="shared" ref="O80" si="100">IF(N80="нд","нд",IFERROR(N80/D80*100,IF(I80&gt;0,100,0)))</f>
        <v>-19.772403982930303</v>
      </c>
      <c r="P80" s="4">
        <f t="shared" ref="P80" si="101">IF(ISERROR(J80-E80),"нд",J80-E80)</f>
        <v>0</v>
      </c>
      <c r="Q80" s="35">
        <f t="shared" ref="Q80" si="102">IF(P80="нд","нд",IFERROR(P80/E80*100,IF(J80&gt;0,100,0)))</f>
        <v>0</v>
      </c>
      <c r="R80" s="4">
        <f t="shared" ref="R80" si="103">IF(ISERROR(K80-F80),"нд",K80-F80)</f>
        <v>0</v>
      </c>
      <c r="S80" s="35">
        <f t="shared" ref="S80" si="104">IF(R80="нд","нд",IFERROR(R80/F80*100,IF(K80&gt;0,100,0)))</f>
        <v>0</v>
      </c>
      <c r="T80" s="4">
        <f t="shared" ref="T80" si="105">IF(ISERROR(L80-G80),"нд",L80-G80)</f>
        <v>-0.15290000000000004</v>
      </c>
      <c r="U80" s="35">
        <f t="shared" ref="U80" si="106">IF(T80="нд","нд",IFERROR(T80/G80*100,IF(L80&gt;0,100,0)))</f>
        <v>-19.772403982930303</v>
      </c>
      <c r="V80" s="4">
        <f t="shared" ref="V80" si="107">IF(ISERROR(M80-H80),"нд",M80-H80)</f>
        <v>0</v>
      </c>
      <c r="W80" s="35">
        <f t="shared" ref="W80" si="108">IF(V80="нд","нд",IFERROR(V80/H80*100,IF(M80&gt;0,100,0)))</f>
        <v>0</v>
      </c>
      <c r="X80" s="39" t="s">
        <v>196</v>
      </c>
    </row>
    <row r="81" spans="1:24" s="6" customFormat="1" x14ac:dyDescent="0.25">
      <c r="A81" s="22" t="s">
        <v>19</v>
      </c>
      <c r="B81" s="23" t="s">
        <v>19</v>
      </c>
      <c r="C81" s="20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4"/>
      <c r="P81" s="3"/>
      <c r="Q81" s="34"/>
      <c r="R81" s="3"/>
      <c r="S81" s="34"/>
      <c r="T81" s="3"/>
      <c r="U81" s="34"/>
      <c r="V81" s="3"/>
      <c r="W81" s="34"/>
      <c r="X81" s="20"/>
    </row>
    <row r="82" spans="1:24" s="6" customFormat="1" ht="38.25" x14ac:dyDescent="0.25">
      <c r="A82" s="22" t="s">
        <v>79</v>
      </c>
      <c r="B82" s="23" t="s">
        <v>80</v>
      </c>
      <c r="C82" s="20" t="s">
        <v>17</v>
      </c>
      <c r="D82" s="3">
        <f t="shared" ref="D82:N82" si="109">D83+D89</f>
        <v>1.9438999999999997</v>
      </c>
      <c r="E82" s="3">
        <f t="shared" si="109"/>
        <v>0</v>
      </c>
      <c r="F82" s="3">
        <f t="shared" si="109"/>
        <v>0</v>
      </c>
      <c r="G82" s="3">
        <f t="shared" si="109"/>
        <v>1.9438999999999997</v>
      </c>
      <c r="H82" s="3">
        <f t="shared" si="109"/>
        <v>0</v>
      </c>
      <c r="I82" s="3">
        <f t="shared" si="109"/>
        <v>2.0213000000000001</v>
      </c>
      <c r="J82" s="3">
        <f t="shared" si="109"/>
        <v>0</v>
      </c>
      <c r="K82" s="3">
        <f t="shared" si="109"/>
        <v>0</v>
      </c>
      <c r="L82" s="3">
        <f t="shared" si="109"/>
        <v>2.0213000000000001</v>
      </c>
      <c r="M82" s="3">
        <f t="shared" si="109"/>
        <v>0</v>
      </c>
      <c r="N82" s="3">
        <f t="shared" si="109"/>
        <v>7.740000000000008E-2</v>
      </c>
      <c r="O82" s="34"/>
      <c r="P82" s="3">
        <f>P83+P89</f>
        <v>0</v>
      </c>
      <c r="Q82" s="34"/>
      <c r="R82" s="3">
        <f>R83+R89</f>
        <v>0</v>
      </c>
      <c r="S82" s="34"/>
      <c r="T82" s="3">
        <f>T83+T89</f>
        <v>7.740000000000008E-2</v>
      </c>
      <c r="U82" s="34"/>
      <c r="V82" s="3">
        <f>V83+V89</f>
        <v>0</v>
      </c>
      <c r="W82" s="34"/>
      <c r="X82" s="20"/>
    </row>
    <row r="83" spans="1:24" s="6" customFormat="1" ht="25.5" x14ac:dyDescent="0.25">
      <c r="A83" s="22" t="s">
        <v>81</v>
      </c>
      <c r="B83" s="23" t="s">
        <v>82</v>
      </c>
      <c r="C83" s="20" t="s">
        <v>17</v>
      </c>
      <c r="D83" s="3">
        <f t="shared" ref="D83:N83" si="110">SUM(D84:D88)</f>
        <v>1.9438999999999997</v>
      </c>
      <c r="E83" s="3">
        <f t="shared" si="110"/>
        <v>0</v>
      </c>
      <c r="F83" s="3">
        <f t="shared" si="110"/>
        <v>0</v>
      </c>
      <c r="G83" s="3">
        <f t="shared" si="110"/>
        <v>1.9438999999999997</v>
      </c>
      <c r="H83" s="3">
        <f t="shared" si="110"/>
        <v>0</v>
      </c>
      <c r="I83" s="3">
        <f t="shared" si="110"/>
        <v>2.0213000000000001</v>
      </c>
      <c r="J83" s="3">
        <f t="shared" si="110"/>
        <v>0</v>
      </c>
      <c r="K83" s="3">
        <f t="shared" si="110"/>
        <v>0</v>
      </c>
      <c r="L83" s="3">
        <f t="shared" si="110"/>
        <v>2.0213000000000001</v>
      </c>
      <c r="M83" s="3">
        <f t="shared" si="110"/>
        <v>0</v>
      </c>
      <c r="N83" s="3">
        <f t="shared" si="110"/>
        <v>7.740000000000008E-2</v>
      </c>
      <c r="O83" s="34"/>
      <c r="P83" s="3">
        <f>SUM(P84:P88)</f>
        <v>0</v>
      </c>
      <c r="Q83" s="34"/>
      <c r="R83" s="3">
        <f>SUM(R84:R88)</f>
        <v>0</v>
      </c>
      <c r="S83" s="34"/>
      <c r="T83" s="3">
        <f>SUM(T84:T88)</f>
        <v>7.740000000000008E-2</v>
      </c>
      <c r="U83" s="34"/>
      <c r="V83" s="3">
        <f>SUM(V84:V88)</f>
        <v>0</v>
      </c>
      <c r="W83" s="34"/>
      <c r="X83" s="20"/>
    </row>
    <row r="84" spans="1:24" s="6" customFormat="1" ht="25.5" x14ac:dyDescent="0.25">
      <c r="A84" s="26" t="s">
        <v>81</v>
      </c>
      <c r="B84" s="25" t="s">
        <v>169</v>
      </c>
      <c r="C84" s="26" t="s">
        <v>170</v>
      </c>
      <c r="D84" s="4">
        <f t="shared" ref="D84:D87" si="111">IF(ISERROR(E84+F84+G84+H84),"нд",E84+F84+G84+H84)</f>
        <v>1.5673999999999999</v>
      </c>
      <c r="E84" s="4">
        <v>0</v>
      </c>
      <c r="F84" s="4">
        <v>0</v>
      </c>
      <c r="G84" s="4">
        <v>1.5673999999999999</v>
      </c>
      <c r="H84" s="4">
        <v>0</v>
      </c>
      <c r="I84" s="4">
        <f t="shared" ref="I84:I87" si="112">SUM(J84:M84)</f>
        <v>1.6757</v>
      </c>
      <c r="J84" s="4">
        <v>0</v>
      </c>
      <c r="K84" s="4">
        <v>0</v>
      </c>
      <c r="L84" s="4">
        <v>1.6757</v>
      </c>
      <c r="M84" s="4">
        <v>0</v>
      </c>
      <c r="N84" s="4">
        <f t="shared" ref="N84" si="113">IF(ISERROR(P84+R84+T84+V84),"нд",P84+R84+T84+V84)</f>
        <v>0.10830000000000006</v>
      </c>
      <c r="O84" s="35">
        <f t="shared" ref="O84" si="114">IF(N84="нд","нд",IFERROR(N84/D84*100,IF(I84&gt;0,100,0)))</f>
        <v>6.9095317085619543</v>
      </c>
      <c r="P84" s="4">
        <f t="shared" ref="P84" si="115">IF(ISERROR(J84-E84),"нд",J84-E84)</f>
        <v>0</v>
      </c>
      <c r="Q84" s="35">
        <f t="shared" ref="Q84" si="116">IF(P84="нд","нд",IFERROR(P84/E84*100,IF(J84&gt;0,100,0)))</f>
        <v>0</v>
      </c>
      <c r="R84" s="4">
        <f t="shared" ref="R84" si="117">IF(ISERROR(K84-F84),"нд",K84-F84)</f>
        <v>0</v>
      </c>
      <c r="S84" s="35">
        <f t="shared" ref="S84" si="118">IF(R84="нд","нд",IFERROR(R84/F84*100,IF(K84&gt;0,100,0)))</f>
        <v>0</v>
      </c>
      <c r="T84" s="4">
        <f t="shared" ref="T84" si="119">IF(ISERROR(L84-G84),"нд",L84-G84)</f>
        <v>0.10830000000000006</v>
      </c>
      <c r="U84" s="35">
        <f t="shared" ref="U84" si="120">IF(T84="нд","нд",IFERROR(T84/G84*100,IF(L84&gt;0,100,0)))</f>
        <v>6.9095317085619543</v>
      </c>
      <c r="V84" s="4">
        <f t="shared" ref="V84" si="121">IF(ISERROR(M84-H84),"нд",M84-H84)</f>
        <v>0</v>
      </c>
      <c r="W84" s="35">
        <f t="shared" ref="W84" si="122">IF(V84="нд","нд",IFERROR(V84/H84*100,IF(M84&gt;0,100,0)))</f>
        <v>0</v>
      </c>
      <c r="X84" s="26"/>
    </row>
    <row r="85" spans="1:24" s="6" customFormat="1" ht="25.5" x14ac:dyDescent="0.25">
      <c r="A85" s="26" t="s">
        <v>81</v>
      </c>
      <c r="B85" s="25" t="s">
        <v>171</v>
      </c>
      <c r="C85" s="26" t="s">
        <v>172</v>
      </c>
      <c r="D85" s="4">
        <f t="shared" si="111"/>
        <v>0</v>
      </c>
      <c r="E85" s="4">
        <v>0</v>
      </c>
      <c r="F85" s="4">
        <v>0</v>
      </c>
      <c r="G85" s="4">
        <v>0</v>
      </c>
      <c r="H85" s="4">
        <v>0</v>
      </c>
      <c r="I85" s="4">
        <f t="shared" si="112"/>
        <v>0</v>
      </c>
      <c r="J85" s="4">
        <v>0</v>
      </c>
      <c r="K85" s="4">
        <v>0</v>
      </c>
      <c r="L85" s="4">
        <v>0</v>
      </c>
      <c r="M85" s="4">
        <v>0</v>
      </c>
      <c r="N85" s="4">
        <f t="shared" ref="N85:N87" si="123">IF(ISERROR(P85+R85+T85+V85),"нд",P85+R85+T85+V85)</f>
        <v>0</v>
      </c>
      <c r="O85" s="35">
        <f t="shared" ref="O85:O87" si="124">IF(N85="нд","нд",IFERROR(N85/D85*100,IF(I85&gt;0,100,0)))</f>
        <v>0</v>
      </c>
      <c r="P85" s="4">
        <f t="shared" ref="P85:P87" si="125">IF(ISERROR(J85-E85),"нд",J85-E85)</f>
        <v>0</v>
      </c>
      <c r="Q85" s="35">
        <f t="shared" ref="Q85:Q87" si="126">IF(P85="нд","нд",IFERROR(P85/E85*100,IF(J85&gt;0,100,0)))</f>
        <v>0</v>
      </c>
      <c r="R85" s="4">
        <f t="shared" ref="R85:R87" si="127">IF(ISERROR(K85-F85),"нд",K85-F85)</f>
        <v>0</v>
      </c>
      <c r="S85" s="35">
        <f t="shared" ref="S85:S87" si="128">IF(R85="нд","нд",IFERROR(R85/F85*100,IF(K85&gt;0,100,0)))</f>
        <v>0</v>
      </c>
      <c r="T85" s="4">
        <f t="shared" ref="T85:T87" si="129">IF(ISERROR(L85-G85),"нд",L85-G85)</f>
        <v>0</v>
      </c>
      <c r="U85" s="35">
        <f t="shared" ref="U85:U87" si="130">IF(T85="нд","нд",IFERROR(T85/G85*100,IF(L85&gt;0,100,0)))</f>
        <v>0</v>
      </c>
      <c r="V85" s="4">
        <f t="shared" ref="V85:V87" si="131">IF(ISERROR(M85-H85),"нд",M85-H85)</f>
        <v>0</v>
      </c>
      <c r="W85" s="35">
        <f t="shared" ref="W85:W87" si="132">IF(V85="нд","нд",IFERROR(V85/H85*100,IF(M85&gt;0,100,0)))</f>
        <v>0</v>
      </c>
      <c r="X85" s="26"/>
    </row>
    <row r="86" spans="1:24" s="6" customFormat="1" ht="38.25" x14ac:dyDescent="0.25">
      <c r="A86" s="26" t="s">
        <v>81</v>
      </c>
      <c r="B86" s="25" t="s">
        <v>147</v>
      </c>
      <c r="C86" s="26" t="s">
        <v>148</v>
      </c>
      <c r="D86" s="4">
        <f t="shared" si="111"/>
        <v>0.2326</v>
      </c>
      <c r="E86" s="4">
        <v>0</v>
      </c>
      <c r="F86" s="4">
        <v>0</v>
      </c>
      <c r="G86" s="4">
        <v>0.2326</v>
      </c>
      <c r="H86" s="4">
        <v>0</v>
      </c>
      <c r="I86" s="4">
        <f t="shared" si="112"/>
        <v>0.20250000000000001</v>
      </c>
      <c r="J86" s="4">
        <v>0</v>
      </c>
      <c r="K86" s="4">
        <v>0</v>
      </c>
      <c r="L86" s="4">
        <v>0.20250000000000001</v>
      </c>
      <c r="M86" s="4">
        <v>0</v>
      </c>
      <c r="N86" s="4">
        <f t="shared" si="123"/>
        <v>-3.0099999999999988E-2</v>
      </c>
      <c r="O86" s="35">
        <f t="shared" si="124"/>
        <v>-12.940670679277725</v>
      </c>
      <c r="P86" s="4">
        <f t="shared" si="125"/>
        <v>0</v>
      </c>
      <c r="Q86" s="35">
        <f t="shared" si="126"/>
        <v>0</v>
      </c>
      <c r="R86" s="4">
        <f t="shared" si="127"/>
        <v>0</v>
      </c>
      <c r="S86" s="35">
        <f t="shared" si="128"/>
        <v>0</v>
      </c>
      <c r="T86" s="4">
        <f t="shared" si="129"/>
        <v>-3.0099999999999988E-2</v>
      </c>
      <c r="U86" s="35">
        <f t="shared" si="130"/>
        <v>-12.940670679277725</v>
      </c>
      <c r="V86" s="4">
        <f t="shared" si="131"/>
        <v>0</v>
      </c>
      <c r="W86" s="35">
        <f t="shared" si="132"/>
        <v>0</v>
      </c>
      <c r="X86" s="39" t="s">
        <v>196</v>
      </c>
    </row>
    <row r="87" spans="1:24" s="6" customFormat="1" ht="38.25" x14ac:dyDescent="0.25">
      <c r="A87" s="26" t="s">
        <v>81</v>
      </c>
      <c r="B87" s="25" t="s">
        <v>149</v>
      </c>
      <c r="C87" s="26" t="s">
        <v>150</v>
      </c>
      <c r="D87" s="4">
        <f t="shared" si="111"/>
        <v>0.1439</v>
      </c>
      <c r="E87" s="4">
        <v>0</v>
      </c>
      <c r="F87" s="4">
        <v>0</v>
      </c>
      <c r="G87" s="4">
        <v>0.1439</v>
      </c>
      <c r="H87" s="4">
        <v>0</v>
      </c>
      <c r="I87" s="4">
        <f t="shared" si="112"/>
        <v>0.1431</v>
      </c>
      <c r="J87" s="4">
        <v>0</v>
      </c>
      <c r="K87" s="4">
        <v>0</v>
      </c>
      <c r="L87" s="4">
        <v>0.1431</v>
      </c>
      <c r="M87" s="4">
        <v>0</v>
      </c>
      <c r="N87" s="4">
        <f t="shared" si="123"/>
        <v>-7.9999999999999516E-4</v>
      </c>
      <c r="O87" s="35">
        <f t="shared" si="124"/>
        <v>-0.55594162612925302</v>
      </c>
      <c r="P87" s="4">
        <f t="shared" si="125"/>
        <v>0</v>
      </c>
      <c r="Q87" s="35">
        <f t="shared" si="126"/>
        <v>0</v>
      </c>
      <c r="R87" s="4">
        <f t="shared" si="127"/>
        <v>0</v>
      </c>
      <c r="S87" s="35">
        <f t="shared" si="128"/>
        <v>0</v>
      </c>
      <c r="T87" s="4">
        <f t="shared" si="129"/>
        <v>-7.9999999999999516E-4</v>
      </c>
      <c r="U87" s="35">
        <f t="shared" si="130"/>
        <v>-0.55594162612925302</v>
      </c>
      <c r="V87" s="4">
        <f t="shared" si="131"/>
        <v>0</v>
      </c>
      <c r="W87" s="35">
        <f t="shared" si="132"/>
        <v>0</v>
      </c>
      <c r="X87" s="26"/>
    </row>
    <row r="88" spans="1:24" s="6" customFormat="1" x14ac:dyDescent="0.25">
      <c r="A88" s="22" t="s">
        <v>19</v>
      </c>
      <c r="B88" s="23" t="s">
        <v>19</v>
      </c>
      <c r="C88" s="20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4"/>
      <c r="P88" s="3"/>
      <c r="Q88" s="34"/>
      <c r="R88" s="3"/>
      <c r="S88" s="34"/>
      <c r="T88" s="3"/>
      <c r="U88" s="34"/>
      <c r="V88" s="3"/>
      <c r="W88" s="34"/>
      <c r="X88" s="20"/>
    </row>
    <row r="89" spans="1:24" s="6" customFormat="1" ht="38.25" x14ac:dyDescent="0.25">
      <c r="A89" s="22" t="s">
        <v>83</v>
      </c>
      <c r="B89" s="23" t="s">
        <v>84</v>
      </c>
      <c r="C89" s="20" t="s">
        <v>17</v>
      </c>
      <c r="D89" s="3">
        <f t="shared" ref="D89:N89" si="133">SUM(D90:D90)</f>
        <v>0</v>
      </c>
      <c r="E89" s="3">
        <f t="shared" si="133"/>
        <v>0</v>
      </c>
      <c r="F89" s="3">
        <f t="shared" si="133"/>
        <v>0</v>
      </c>
      <c r="G89" s="3">
        <f t="shared" si="133"/>
        <v>0</v>
      </c>
      <c r="H89" s="3">
        <f t="shared" si="133"/>
        <v>0</v>
      </c>
      <c r="I89" s="3">
        <f t="shared" si="133"/>
        <v>0</v>
      </c>
      <c r="J89" s="3">
        <f t="shared" si="133"/>
        <v>0</v>
      </c>
      <c r="K89" s="3">
        <f t="shared" si="133"/>
        <v>0</v>
      </c>
      <c r="L89" s="3">
        <f t="shared" si="133"/>
        <v>0</v>
      </c>
      <c r="M89" s="3">
        <f t="shared" si="133"/>
        <v>0</v>
      </c>
      <c r="N89" s="3">
        <f t="shared" si="133"/>
        <v>0</v>
      </c>
      <c r="O89" s="34"/>
      <c r="P89" s="3">
        <f>SUM(P90:P90)</f>
        <v>0</v>
      </c>
      <c r="Q89" s="34"/>
      <c r="R89" s="3">
        <f>SUM(R90:R90)</f>
        <v>0</v>
      </c>
      <c r="S89" s="34"/>
      <c r="T89" s="3">
        <f>SUM(T90:T90)</f>
        <v>0</v>
      </c>
      <c r="U89" s="34"/>
      <c r="V89" s="3">
        <f>SUM(V90:V90)</f>
        <v>0</v>
      </c>
      <c r="W89" s="34"/>
      <c r="X89" s="20"/>
    </row>
    <row r="90" spans="1:24" s="6" customFormat="1" x14ac:dyDescent="0.25">
      <c r="A90" s="22" t="s">
        <v>19</v>
      </c>
      <c r="B90" s="23" t="s">
        <v>19</v>
      </c>
      <c r="C90" s="20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4"/>
      <c r="P90" s="3"/>
      <c r="Q90" s="34"/>
      <c r="R90" s="3"/>
      <c r="S90" s="34"/>
      <c r="T90" s="3"/>
      <c r="U90" s="34"/>
      <c r="V90" s="3"/>
      <c r="W90" s="34"/>
      <c r="X90" s="20"/>
    </row>
    <row r="91" spans="1:24" s="6" customFormat="1" ht="38.25" x14ac:dyDescent="0.25">
      <c r="A91" s="22" t="s">
        <v>85</v>
      </c>
      <c r="B91" s="23" t="s">
        <v>86</v>
      </c>
      <c r="C91" s="20" t="s">
        <v>17</v>
      </c>
      <c r="D91" s="3">
        <f t="shared" ref="D91:N91" si="134">D92+D99+D101+D103+D105+D107+D109+D111</f>
        <v>3.6164000000000001</v>
      </c>
      <c r="E91" s="3">
        <f t="shared" si="134"/>
        <v>0</v>
      </c>
      <c r="F91" s="3">
        <f t="shared" si="134"/>
        <v>0</v>
      </c>
      <c r="G91" s="3">
        <f t="shared" si="134"/>
        <v>3.6164000000000001</v>
      </c>
      <c r="H91" s="3">
        <f t="shared" si="134"/>
        <v>0</v>
      </c>
      <c r="I91" s="3">
        <f t="shared" si="134"/>
        <v>5.5147000000000004</v>
      </c>
      <c r="J91" s="3">
        <f t="shared" si="134"/>
        <v>0</v>
      </c>
      <c r="K91" s="3">
        <f t="shared" si="134"/>
        <v>0</v>
      </c>
      <c r="L91" s="3">
        <f t="shared" si="134"/>
        <v>5.5147000000000004</v>
      </c>
      <c r="M91" s="3">
        <f t="shared" si="134"/>
        <v>0</v>
      </c>
      <c r="N91" s="3">
        <f t="shared" si="134"/>
        <v>1.8982999999999997</v>
      </c>
      <c r="O91" s="34"/>
      <c r="P91" s="3">
        <f>P92+P99+P101+P103+P105+P107+P109+P111</f>
        <v>0</v>
      </c>
      <c r="Q91" s="34"/>
      <c r="R91" s="3">
        <f>R92+R99+R101+R103+R105+R107+R109+R111</f>
        <v>0</v>
      </c>
      <c r="S91" s="34"/>
      <c r="T91" s="3">
        <f>T92+T99+T101+T103+T105+T107+T109+T111</f>
        <v>1.8982999999999997</v>
      </c>
      <c r="U91" s="34"/>
      <c r="V91" s="3">
        <f>V92+V99+V101+V103+V105+V107+V109+V111</f>
        <v>0</v>
      </c>
      <c r="W91" s="34"/>
      <c r="X91" s="20"/>
    </row>
    <row r="92" spans="1:24" s="6" customFormat="1" ht="38.25" x14ac:dyDescent="0.25">
      <c r="A92" s="22" t="s">
        <v>87</v>
      </c>
      <c r="B92" s="23" t="s">
        <v>88</v>
      </c>
      <c r="C92" s="20" t="s">
        <v>17</v>
      </c>
      <c r="D92" s="3">
        <f t="shared" ref="D92:N92" si="135">SUM(D93:D98)</f>
        <v>3.6164000000000001</v>
      </c>
      <c r="E92" s="3">
        <f t="shared" si="135"/>
        <v>0</v>
      </c>
      <c r="F92" s="3">
        <f t="shared" si="135"/>
        <v>0</v>
      </c>
      <c r="G92" s="3">
        <f t="shared" si="135"/>
        <v>3.6164000000000001</v>
      </c>
      <c r="H92" s="3">
        <f t="shared" si="135"/>
        <v>0</v>
      </c>
      <c r="I92" s="3">
        <f t="shared" si="135"/>
        <v>5.5147000000000004</v>
      </c>
      <c r="J92" s="3">
        <f t="shared" si="135"/>
        <v>0</v>
      </c>
      <c r="K92" s="3">
        <f t="shared" si="135"/>
        <v>0</v>
      </c>
      <c r="L92" s="3">
        <f t="shared" si="135"/>
        <v>5.5147000000000004</v>
      </c>
      <c r="M92" s="3">
        <f t="shared" si="135"/>
        <v>0</v>
      </c>
      <c r="N92" s="3">
        <f t="shared" si="135"/>
        <v>1.8982999999999997</v>
      </c>
      <c r="O92" s="34"/>
      <c r="P92" s="3">
        <f>SUM(P93:P98)</f>
        <v>0</v>
      </c>
      <c r="Q92" s="34"/>
      <c r="R92" s="3">
        <f>SUM(R93:R98)</f>
        <v>0</v>
      </c>
      <c r="S92" s="34"/>
      <c r="T92" s="3">
        <f>SUM(T93:T98)</f>
        <v>1.8982999999999997</v>
      </c>
      <c r="U92" s="34"/>
      <c r="V92" s="3">
        <f>SUM(V93:V98)</f>
        <v>0</v>
      </c>
      <c r="W92" s="34"/>
      <c r="X92" s="20"/>
    </row>
    <row r="93" spans="1:24" s="6" customFormat="1" ht="51" x14ac:dyDescent="0.25">
      <c r="A93" s="24" t="s">
        <v>87</v>
      </c>
      <c r="B93" s="25" t="s">
        <v>173</v>
      </c>
      <c r="C93" s="26" t="s">
        <v>22</v>
      </c>
      <c r="D93" s="4">
        <f t="shared" ref="D93:D97" si="136">IF(ISERROR(E93+F93+G93+H93),"нд",E93+F93+G93+H93)</f>
        <v>0</v>
      </c>
      <c r="E93" s="4">
        <v>0</v>
      </c>
      <c r="F93" s="4">
        <v>0</v>
      </c>
      <c r="G93" s="4">
        <v>0</v>
      </c>
      <c r="H93" s="4">
        <v>0</v>
      </c>
      <c r="I93" s="4">
        <f t="shared" ref="I93:I97" si="137">SUM(J93:M93)</f>
        <v>1.4141999999999999</v>
      </c>
      <c r="J93" s="4">
        <v>0</v>
      </c>
      <c r="K93" s="4">
        <v>0</v>
      </c>
      <c r="L93" s="4">
        <v>1.4141999999999999</v>
      </c>
      <c r="M93" s="4">
        <v>0</v>
      </c>
      <c r="N93" s="4">
        <f t="shared" ref="N93" si="138">IF(ISERROR(P93+R93+T93+V93),"нд",P93+R93+T93+V93)</f>
        <v>1.4141999999999999</v>
      </c>
      <c r="O93" s="35">
        <f t="shared" ref="O93" si="139">IF(N93="нд","нд",IFERROR(N93/D93*100,IF(I93&gt;0,100,0)))</f>
        <v>100</v>
      </c>
      <c r="P93" s="4">
        <f t="shared" ref="P93" si="140">IF(ISERROR(J93-E93),"нд",J93-E93)</f>
        <v>0</v>
      </c>
      <c r="Q93" s="35">
        <f t="shared" ref="Q93" si="141">IF(P93="нд","нд",IFERROR(P93/E93*100,IF(J93&gt;0,100,0)))</f>
        <v>0</v>
      </c>
      <c r="R93" s="4">
        <f t="shared" ref="R93" si="142">IF(ISERROR(K93-F93),"нд",K93-F93)</f>
        <v>0</v>
      </c>
      <c r="S93" s="35">
        <f t="shared" ref="S93" si="143">IF(R93="нд","нд",IFERROR(R93/F93*100,IF(K93&gt;0,100,0)))</f>
        <v>0</v>
      </c>
      <c r="T93" s="4">
        <f t="shared" ref="T93" si="144">IF(ISERROR(L93-G93),"нд",L93-G93)</f>
        <v>1.4141999999999999</v>
      </c>
      <c r="U93" s="35">
        <f t="shared" ref="U93" si="145">IF(T93="нд","нд",IFERROR(T93/G93*100,IF(L93&gt;0,100,0)))</f>
        <v>100</v>
      </c>
      <c r="V93" s="4">
        <f t="shared" ref="V93" si="146">IF(ISERROR(M93-H93),"нд",M93-H93)</f>
        <v>0</v>
      </c>
      <c r="W93" s="35">
        <f t="shared" ref="W93" si="147">IF(V93="нд","нд",IFERROR(V93/H93*100,IF(M93&gt;0,100,0)))</f>
        <v>0</v>
      </c>
      <c r="X93" s="39" t="s">
        <v>196</v>
      </c>
    </row>
    <row r="94" spans="1:24" s="6" customFormat="1" ht="38.25" x14ac:dyDescent="0.25">
      <c r="A94" s="24" t="s">
        <v>87</v>
      </c>
      <c r="B94" s="25" t="s">
        <v>174</v>
      </c>
      <c r="C94" s="26" t="s">
        <v>175</v>
      </c>
      <c r="D94" s="4">
        <f t="shared" si="136"/>
        <v>0</v>
      </c>
      <c r="E94" s="4">
        <v>0</v>
      </c>
      <c r="F94" s="4">
        <v>0</v>
      </c>
      <c r="G94" s="4">
        <v>0</v>
      </c>
      <c r="H94" s="4">
        <v>0</v>
      </c>
      <c r="I94" s="4">
        <f t="shared" si="137"/>
        <v>0</v>
      </c>
      <c r="J94" s="4">
        <v>0</v>
      </c>
      <c r="K94" s="4">
        <v>0</v>
      </c>
      <c r="L94" s="4">
        <v>0</v>
      </c>
      <c r="M94" s="4">
        <v>0</v>
      </c>
      <c r="N94" s="4">
        <f t="shared" ref="N94:N97" si="148">IF(ISERROR(P94+R94+T94+V94),"нд",P94+R94+T94+V94)</f>
        <v>0</v>
      </c>
      <c r="O94" s="35">
        <f t="shared" ref="O94:O97" si="149">IF(N94="нд","нд",IFERROR(N94/D94*100,IF(I94&gt;0,100,0)))</f>
        <v>0</v>
      </c>
      <c r="P94" s="4">
        <f t="shared" ref="P94:P97" si="150">IF(ISERROR(J94-E94),"нд",J94-E94)</f>
        <v>0</v>
      </c>
      <c r="Q94" s="35">
        <f t="shared" ref="Q94:Q97" si="151">IF(P94="нд","нд",IFERROR(P94/E94*100,IF(J94&gt;0,100,0)))</f>
        <v>0</v>
      </c>
      <c r="R94" s="4">
        <f t="shared" ref="R94:R97" si="152">IF(ISERROR(K94-F94),"нд",K94-F94)</f>
        <v>0</v>
      </c>
      <c r="S94" s="35">
        <f t="shared" ref="S94:S97" si="153">IF(R94="нд","нд",IFERROR(R94/F94*100,IF(K94&gt;0,100,0)))</f>
        <v>0</v>
      </c>
      <c r="T94" s="4">
        <f t="shared" ref="T94:T97" si="154">IF(ISERROR(L94-G94),"нд",L94-G94)</f>
        <v>0</v>
      </c>
      <c r="U94" s="35">
        <f t="shared" ref="U94:U97" si="155">IF(T94="нд","нд",IFERROR(T94/G94*100,IF(L94&gt;0,100,0)))</f>
        <v>0</v>
      </c>
      <c r="V94" s="4">
        <f t="shared" ref="V94:V97" si="156">IF(ISERROR(M94-H94),"нд",M94-H94)</f>
        <v>0</v>
      </c>
      <c r="W94" s="35">
        <f t="shared" ref="W94:W97" si="157">IF(V94="нд","нд",IFERROR(V94/H94*100,IF(M94&gt;0,100,0)))</f>
        <v>0</v>
      </c>
      <c r="X94" s="26"/>
    </row>
    <row r="95" spans="1:24" s="6" customFormat="1" ht="25.5" x14ac:dyDescent="0.25">
      <c r="A95" s="24" t="s">
        <v>87</v>
      </c>
      <c r="B95" s="25" t="s">
        <v>151</v>
      </c>
      <c r="C95" s="26" t="s">
        <v>152</v>
      </c>
      <c r="D95" s="4">
        <f t="shared" si="136"/>
        <v>1.0313000000000001</v>
      </c>
      <c r="E95" s="4">
        <v>0</v>
      </c>
      <c r="F95" s="4">
        <v>0</v>
      </c>
      <c r="G95" s="4">
        <v>1.0313000000000001</v>
      </c>
      <c r="H95" s="4">
        <v>0</v>
      </c>
      <c r="I95" s="4">
        <f t="shared" si="137"/>
        <v>1.4311</v>
      </c>
      <c r="J95" s="4">
        <v>0</v>
      </c>
      <c r="K95" s="4">
        <v>0</v>
      </c>
      <c r="L95" s="4">
        <v>1.4311</v>
      </c>
      <c r="M95" s="4">
        <v>0</v>
      </c>
      <c r="N95" s="4">
        <f t="shared" si="148"/>
        <v>0.39979999999999993</v>
      </c>
      <c r="O95" s="35">
        <f t="shared" si="149"/>
        <v>38.766605255502753</v>
      </c>
      <c r="P95" s="4">
        <f t="shared" si="150"/>
        <v>0</v>
      </c>
      <c r="Q95" s="35">
        <f t="shared" si="151"/>
        <v>0</v>
      </c>
      <c r="R95" s="4">
        <f t="shared" si="152"/>
        <v>0</v>
      </c>
      <c r="S95" s="35">
        <f t="shared" si="153"/>
        <v>0</v>
      </c>
      <c r="T95" s="4">
        <f t="shared" si="154"/>
        <v>0.39979999999999993</v>
      </c>
      <c r="U95" s="35">
        <f t="shared" si="155"/>
        <v>38.766605255502753</v>
      </c>
      <c r="V95" s="4">
        <f t="shared" si="156"/>
        <v>0</v>
      </c>
      <c r="W95" s="35">
        <f t="shared" si="157"/>
        <v>0</v>
      </c>
      <c r="X95" s="39" t="s">
        <v>196</v>
      </c>
    </row>
    <row r="96" spans="1:24" s="6" customFormat="1" ht="25.5" x14ac:dyDescent="0.25">
      <c r="A96" s="24" t="s">
        <v>87</v>
      </c>
      <c r="B96" s="25" t="s">
        <v>176</v>
      </c>
      <c r="C96" s="26" t="s">
        <v>177</v>
      </c>
      <c r="D96" s="4">
        <f t="shared" ref="D96" si="158">IF(ISERROR(E96+F96+G96+H96),"нд",E96+F96+G96+H96)</f>
        <v>1.4809000000000001</v>
      </c>
      <c r="E96" s="4">
        <v>0</v>
      </c>
      <c r="F96" s="4">
        <v>0</v>
      </c>
      <c r="G96" s="4">
        <v>1.4809000000000001</v>
      </c>
      <c r="H96" s="4">
        <v>0</v>
      </c>
      <c r="I96" s="4">
        <f t="shared" ref="I96" si="159">SUM(J96:M96)</f>
        <v>1.5310999999999999</v>
      </c>
      <c r="J96" s="4">
        <v>0</v>
      </c>
      <c r="K96" s="4">
        <v>0</v>
      </c>
      <c r="L96" s="4">
        <v>1.5310999999999999</v>
      </c>
      <c r="M96" s="4">
        <v>0</v>
      </c>
      <c r="N96" s="4">
        <f t="shared" ref="N96" si="160">IF(ISERROR(P96+R96+T96+V96),"нд",P96+R96+T96+V96)</f>
        <v>5.01999999999998E-2</v>
      </c>
      <c r="O96" s="35">
        <f t="shared" ref="O96" si="161">IF(N96="нд","нд",IFERROR(N96/D96*100,IF(I96&gt;0,100,0)))</f>
        <v>3.3898305084745624</v>
      </c>
      <c r="P96" s="4">
        <f t="shared" ref="P96" si="162">IF(ISERROR(J96-E96),"нд",J96-E96)</f>
        <v>0</v>
      </c>
      <c r="Q96" s="35">
        <f t="shared" ref="Q96" si="163">IF(P96="нд","нд",IFERROR(P96/E96*100,IF(J96&gt;0,100,0)))</f>
        <v>0</v>
      </c>
      <c r="R96" s="4">
        <f t="shared" ref="R96" si="164">IF(ISERROR(K96-F96),"нд",K96-F96)</f>
        <v>0</v>
      </c>
      <c r="S96" s="35">
        <f t="shared" ref="S96" si="165">IF(R96="нд","нд",IFERROR(R96/F96*100,IF(K96&gt;0,100,0)))</f>
        <v>0</v>
      </c>
      <c r="T96" s="4">
        <f t="shared" ref="T96" si="166">IF(ISERROR(L96-G96),"нд",L96-G96)</f>
        <v>5.01999999999998E-2</v>
      </c>
      <c r="U96" s="35">
        <f t="shared" ref="U96" si="167">IF(T96="нд","нд",IFERROR(T96/G96*100,IF(L96&gt;0,100,0)))</f>
        <v>3.3898305084745624</v>
      </c>
      <c r="V96" s="4">
        <f t="shared" ref="V96" si="168">IF(ISERROR(M96-H96),"нд",M96-H96)</f>
        <v>0</v>
      </c>
      <c r="W96" s="35">
        <f t="shared" ref="W96" si="169">IF(V96="нд","нд",IFERROR(V96/H96*100,IF(M96&gt;0,100,0)))</f>
        <v>0</v>
      </c>
      <c r="X96" s="39"/>
    </row>
    <row r="97" spans="1:24" s="6" customFormat="1" ht="25.5" x14ac:dyDescent="0.25">
      <c r="A97" s="24" t="s">
        <v>87</v>
      </c>
      <c r="B97" s="25" t="s">
        <v>178</v>
      </c>
      <c r="C97" s="26" t="s">
        <v>179</v>
      </c>
      <c r="D97" s="4">
        <f t="shared" si="136"/>
        <v>1.1042000000000001</v>
      </c>
      <c r="E97" s="4">
        <v>0</v>
      </c>
      <c r="F97" s="4">
        <v>0</v>
      </c>
      <c r="G97" s="4">
        <v>1.1042000000000001</v>
      </c>
      <c r="H97" s="4">
        <v>0</v>
      </c>
      <c r="I97" s="4">
        <f t="shared" si="137"/>
        <v>1.1383000000000001</v>
      </c>
      <c r="J97" s="4">
        <v>0</v>
      </c>
      <c r="K97" s="4">
        <v>0</v>
      </c>
      <c r="L97" s="4">
        <v>1.1383000000000001</v>
      </c>
      <c r="M97" s="4">
        <v>0</v>
      </c>
      <c r="N97" s="4">
        <f t="shared" si="148"/>
        <v>3.4100000000000019E-2</v>
      </c>
      <c r="O97" s="35">
        <f t="shared" si="149"/>
        <v>3.08820865785184</v>
      </c>
      <c r="P97" s="4">
        <f t="shared" si="150"/>
        <v>0</v>
      </c>
      <c r="Q97" s="35">
        <f t="shared" si="151"/>
        <v>0</v>
      </c>
      <c r="R97" s="4">
        <f t="shared" si="152"/>
        <v>0</v>
      </c>
      <c r="S97" s="35">
        <f t="shared" si="153"/>
        <v>0</v>
      </c>
      <c r="T97" s="4">
        <f t="shared" si="154"/>
        <v>3.4100000000000019E-2</v>
      </c>
      <c r="U97" s="35">
        <f t="shared" si="155"/>
        <v>3.08820865785184</v>
      </c>
      <c r="V97" s="4">
        <f t="shared" si="156"/>
        <v>0</v>
      </c>
      <c r="W97" s="35">
        <f t="shared" si="157"/>
        <v>0</v>
      </c>
      <c r="X97" s="39"/>
    </row>
    <row r="98" spans="1:24" s="6" customFormat="1" x14ac:dyDescent="0.25">
      <c r="A98" s="22" t="s">
        <v>19</v>
      </c>
      <c r="B98" s="23" t="s">
        <v>19</v>
      </c>
      <c r="C98" s="20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4"/>
      <c r="P98" s="3"/>
      <c r="Q98" s="34"/>
      <c r="R98" s="3"/>
      <c r="S98" s="34"/>
      <c r="T98" s="3"/>
      <c r="U98" s="34"/>
      <c r="V98" s="3"/>
      <c r="W98" s="34"/>
      <c r="X98" s="20"/>
    </row>
    <row r="99" spans="1:24" s="6" customFormat="1" ht="38.25" x14ac:dyDescent="0.25">
      <c r="A99" s="22" t="s">
        <v>89</v>
      </c>
      <c r="B99" s="23" t="s">
        <v>90</v>
      </c>
      <c r="C99" s="20" t="s">
        <v>17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4"/>
      <c r="P99" s="3">
        <v>0</v>
      </c>
      <c r="Q99" s="34"/>
      <c r="R99" s="3">
        <v>0</v>
      </c>
      <c r="S99" s="34"/>
      <c r="T99" s="3">
        <v>0</v>
      </c>
      <c r="U99" s="34"/>
      <c r="V99" s="3">
        <v>0</v>
      </c>
      <c r="W99" s="34"/>
      <c r="X99" s="20"/>
    </row>
    <row r="100" spans="1:24" s="6" customFormat="1" x14ac:dyDescent="0.25">
      <c r="A100" s="22" t="s">
        <v>19</v>
      </c>
      <c r="B100" s="23" t="s">
        <v>19</v>
      </c>
      <c r="C100" s="20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4"/>
      <c r="P100" s="3"/>
      <c r="Q100" s="34"/>
      <c r="R100" s="3"/>
      <c r="S100" s="34"/>
      <c r="T100" s="3"/>
      <c r="U100" s="34"/>
      <c r="V100" s="3"/>
      <c r="W100" s="34"/>
      <c r="X100" s="20"/>
    </row>
    <row r="101" spans="1:24" s="6" customFormat="1" ht="25.5" x14ac:dyDescent="0.25">
      <c r="A101" s="22" t="s">
        <v>91</v>
      </c>
      <c r="B101" s="23" t="s">
        <v>92</v>
      </c>
      <c r="C101" s="20" t="s">
        <v>17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3">
        <v>0</v>
      </c>
      <c r="M101" s="3">
        <v>0</v>
      </c>
      <c r="N101" s="3">
        <v>0</v>
      </c>
      <c r="O101" s="34"/>
      <c r="P101" s="3">
        <v>0</v>
      </c>
      <c r="Q101" s="34"/>
      <c r="R101" s="3">
        <v>0</v>
      </c>
      <c r="S101" s="34"/>
      <c r="T101" s="3">
        <v>0</v>
      </c>
      <c r="U101" s="34"/>
      <c r="V101" s="3">
        <v>0</v>
      </c>
      <c r="W101" s="34"/>
      <c r="X101" s="20"/>
    </row>
    <row r="102" spans="1:24" s="6" customFormat="1" x14ac:dyDescent="0.25">
      <c r="A102" s="22" t="s">
        <v>19</v>
      </c>
      <c r="B102" s="23" t="s">
        <v>19</v>
      </c>
      <c r="C102" s="20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4"/>
      <c r="P102" s="3"/>
      <c r="Q102" s="34"/>
      <c r="R102" s="3"/>
      <c r="S102" s="34"/>
      <c r="T102" s="3"/>
      <c r="U102" s="34"/>
      <c r="V102" s="3"/>
      <c r="W102" s="34"/>
      <c r="X102" s="20"/>
    </row>
    <row r="103" spans="1:24" s="6" customFormat="1" ht="38.25" x14ac:dyDescent="0.25">
      <c r="A103" s="22" t="s">
        <v>93</v>
      </c>
      <c r="B103" s="23" t="s">
        <v>94</v>
      </c>
      <c r="C103" s="20" t="s">
        <v>17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4"/>
      <c r="P103" s="3">
        <v>0</v>
      </c>
      <c r="Q103" s="34"/>
      <c r="R103" s="3">
        <v>0</v>
      </c>
      <c r="S103" s="34"/>
      <c r="T103" s="3">
        <v>0</v>
      </c>
      <c r="U103" s="34"/>
      <c r="V103" s="3">
        <v>0</v>
      </c>
      <c r="W103" s="34"/>
      <c r="X103" s="20"/>
    </row>
    <row r="104" spans="1:24" s="6" customFormat="1" x14ac:dyDescent="0.25">
      <c r="A104" s="22" t="s">
        <v>19</v>
      </c>
      <c r="B104" s="23" t="s">
        <v>19</v>
      </c>
      <c r="C104" s="20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4"/>
      <c r="P104" s="3"/>
      <c r="Q104" s="34"/>
      <c r="R104" s="3"/>
      <c r="S104" s="34"/>
      <c r="T104" s="3"/>
      <c r="U104" s="34"/>
      <c r="V104" s="3"/>
      <c r="W104" s="34"/>
      <c r="X104" s="20"/>
    </row>
    <row r="105" spans="1:24" s="6" customFormat="1" ht="51" x14ac:dyDescent="0.25">
      <c r="A105" s="22" t="s">
        <v>95</v>
      </c>
      <c r="B105" s="23" t="s">
        <v>96</v>
      </c>
      <c r="C105" s="20" t="s">
        <v>17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4"/>
      <c r="P105" s="3">
        <v>0</v>
      </c>
      <c r="Q105" s="34"/>
      <c r="R105" s="3">
        <v>0</v>
      </c>
      <c r="S105" s="34"/>
      <c r="T105" s="3">
        <v>0</v>
      </c>
      <c r="U105" s="34"/>
      <c r="V105" s="3">
        <v>0</v>
      </c>
      <c r="W105" s="34"/>
      <c r="X105" s="20"/>
    </row>
    <row r="106" spans="1:24" s="6" customFormat="1" x14ac:dyDescent="0.25">
      <c r="A106" s="22" t="s">
        <v>19</v>
      </c>
      <c r="B106" s="23" t="s">
        <v>19</v>
      </c>
      <c r="C106" s="20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4"/>
      <c r="P106" s="3"/>
      <c r="Q106" s="34"/>
      <c r="R106" s="3"/>
      <c r="S106" s="34"/>
      <c r="T106" s="3"/>
      <c r="U106" s="34"/>
      <c r="V106" s="3"/>
      <c r="W106" s="34"/>
      <c r="X106" s="20"/>
    </row>
    <row r="107" spans="1:24" s="6" customFormat="1" ht="51" x14ac:dyDescent="0.25">
      <c r="A107" s="22" t="s">
        <v>97</v>
      </c>
      <c r="B107" s="23" t="s">
        <v>98</v>
      </c>
      <c r="C107" s="20" t="s">
        <v>17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0</v>
      </c>
      <c r="M107" s="3">
        <v>0</v>
      </c>
      <c r="N107" s="3">
        <v>0</v>
      </c>
      <c r="O107" s="34"/>
      <c r="P107" s="3">
        <v>0</v>
      </c>
      <c r="Q107" s="34"/>
      <c r="R107" s="3">
        <v>0</v>
      </c>
      <c r="S107" s="34"/>
      <c r="T107" s="3">
        <v>0</v>
      </c>
      <c r="U107" s="34"/>
      <c r="V107" s="3">
        <v>0</v>
      </c>
      <c r="W107" s="34"/>
      <c r="X107" s="20"/>
    </row>
    <row r="108" spans="1:24" s="6" customFormat="1" x14ac:dyDescent="0.25">
      <c r="A108" s="22" t="s">
        <v>19</v>
      </c>
      <c r="B108" s="23" t="s">
        <v>19</v>
      </c>
      <c r="C108" s="20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4"/>
      <c r="P108" s="3"/>
      <c r="Q108" s="34"/>
      <c r="R108" s="3"/>
      <c r="S108" s="34"/>
      <c r="T108" s="3"/>
      <c r="U108" s="34"/>
      <c r="V108" s="3"/>
      <c r="W108" s="34"/>
      <c r="X108" s="20"/>
    </row>
    <row r="109" spans="1:24" s="6" customFormat="1" ht="38.25" x14ac:dyDescent="0.25">
      <c r="A109" s="22" t="s">
        <v>99</v>
      </c>
      <c r="B109" s="23" t="s">
        <v>100</v>
      </c>
      <c r="C109" s="20" t="s">
        <v>17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3">
        <v>0</v>
      </c>
      <c r="M109" s="3">
        <v>0</v>
      </c>
      <c r="N109" s="3">
        <v>0</v>
      </c>
      <c r="O109" s="34"/>
      <c r="P109" s="3">
        <v>0</v>
      </c>
      <c r="Q109" s="34"/>
      <c r="R109" s="3">
        <v>0</v>
      </c>
      <c r="S109" s="34"/>
      <c r="T109" s="3">
        <v>0</v>
      </c>
      <c r="U109" s="34"/>
      <c r="V109" s="3">
        <v>0</v>
      </c>
      <c r="W109" s="34"/>
      <c r="X109" s="20"/>
    </row>
    <row r="110" spans="1:24" s="6" customFormat="1" x14ac:dyDescent="0.25">
      <c r="A110" s="22" t="s">
        <v>19</v>
      </c>
      <c r="B110" s="23" t="s">
        <v>19</v>
      </c>
      <c r="C110" s="20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4"/>
      <c r="P110" s="3"/>
      <c r="Q110" s="34"/>
      <c r="R110" s="3"/>
      <c r="S110" s="34"/>
      <c r="T110" s="3"/>
      <c r="U110" s="34"/>
      <c r="V110" s="3"/>
      <c r="W110" s="34"/>
      <c r="X110" s="20"/>
    </row>
    <row r="111" spans="1:24" s="6" customFormat="1" ht="51" x14ac:dyDescent="0.25">
      <c r="A111" s="22" t="s">
        <v>101</v>
      </c>
      <c r="B111" s="23" t="s">
        <v>102</v>
      </c>
      <c r="C111" s="20" t="s">
        <v>17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  <c r="L111" s="3">
        <v>0</v>
      </c>
      <c r="M111" s="3">
        <v>0</v>
      </c>
      <c r="N111" s="3">
        <v>0</v>
      </c>
      <c r="O111" s="34"/>
      <c r="P111" s="3">
        <v>0</v>
      </c>
      <c r="Q111" s="34"/>
      <c r="R111" s="3">
        <v>0</v>
      </c>
      <c r="S111" s="34"/>
      <c r="T111" s="3">
        <v>0</v>
      </c>
      <c r="U111" s="34"/>
      <c r="V111" s="3">
        <v>0</v>
      </c>
      <c r="W111" s="34"/>
      <c r="X111" s="20"/>
    </row>
    <row r="112" spans="1:24" s="6" customFormat="1" x14ac:dyDescent="0.25">
      <c r="A112" s="22" t="s">
        <v>19</v>
      </c>
      <c r="B112" s="23" t="s">
        <v>19</v>
      </c>
      <c r="C112" s="2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4"/>
      <c r="P112" s="3"/>
      <c r="Q112" s="34"/>
      <c r="R112" s="3"/>
      <c r="S112" s="34"/>
      <c r="T112" s="3"/>
      <c r="U112" s="34"/>
      <c r="V112" s="3"/>
      <c r="W112" s="34"/>
      <c r="X112" s="20"/>
    </row>
    <row r="113" spans="1:24" s="6" customFormat="1" ht="51" x14ac:dyDescent="0.25">
      <c r="A113" s="22" t="s">
        <v>103</v>
      </c>
      <c r="B113" s="23" t="s">
        <v>104</v>
      </c>
      <c r="C113" s="20" t="s">
        <v>17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4"/>
      <c r="P113" s="3">
        <v>0</v>
      </c>
      <c r="Q113" s="34"/>
      <c r="R113" s="3">
        <v>0</v>
      </c>
      <c r="S113" s="34"/>
      <c r="T113" s="3">
        <v>0</v>
      </c>
      <c r="U113" s="34"/>
      <c r="V113" s="3">
        <v>0</v>
      </c>
      <c r="W113" s="34"/>
      <c r="X113" s="20"/>
    </row>
    <row r="114" spans="1:24" s="6" customFormat="1" ht="25.5" x14ac:dyDescent="0.25">
      <c r="A114" s="22" t="s">
        <v>105</v>
      </c>
      <c r="B114" s="23" t="s">
        <v>106</v>
      </c>
      <c r="C114" s="20" t="s">
        <v>17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4"/>
      <c r="P114" s="3">
        <v>0</v>
      </c>
      <c r="Q114" s="34"/>
      <c r="R114" s="3">
        <v>0</v>
      </c>
      <c r="S114" s="34"/>
      <c r="T114" s="3">
        <v>0</v>
      </c>
      <c r="U114" s="34"/>
      <c r="V114" s="3">
        <v>0</v>
      </c>
      <c r="W114" s="34"/>
      <c r="X114" s="20"/>
    </row>
    <row r="115" spans="1:24" s="6" customFormat="1" x14ac:dyDescent="0.25">
      <c r="A115" s="22" t="s">
        <v>19</v>
      </c>
      <c r="B115" s="23" t="s">
        <v>19</v>
      </c>
      <c r="C115" s="20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4"/>
      <c r="P115" s="3"/>
      <c r="Q115" s="34"/>
      <c r="R115" s="3"/>
      <c r="S115" s="34"/>
      <c r="T115" s="3"/>
      <c r="U115" s="34"/>
      <c r="V115" s="3"/>
      <c r="W115" s="34"/>
      <c r="X115" s="20"/>
    </row>
    <row r="116" spans="1:24" s="6" customFormat="1" ht="38.25" x14ac:dyDescent="0.25">
      <c r="A116" s="22" t="s">
        <v>107</v>
      </c>
      <c r="B116" s="23" t="s">
        <v>108</v>
      </c>
      <c r="C116" s="20" t="s">
        <v>17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4"/>
      <c r="P116" s="3">
        <v>0</v>
      </c>
      <c r="Q116" s="34"/>
      <c r="R116" s="3">
        <v>0</v>
      </c>
      <c r="S116" s="34"/>
      <c r="T116" s="3">
        <v>0</v>
      </c>
      <c r="U116" s="34"/>
      <c r="V116" s="3">
        <v>0</v>
      </c>
      <c r="W116" s="34"/>
      <c r="X116" s="20"/>
    </row>
    <row r="117" spans="1:24" s="6" customFormat="1" x14ac:dyDescent="0.25">
      <c r="A117" s="22" t="s">
        <v>19</v>
      </c>
      <c r="B117" s="23" t="s">
        <v>19</v>
      </c>
      <c r="C117" s="20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4"/>
      <c r="P117" s="3"/>
      <c r="Q117" s="34"/>
      <c r="R117" s="3"/>
      <c r="S117" s="34"/>
      <c r="T117" s="3"/>
      <c r="U117" s="34"/>
      <c r="V117" s="3"/>
      <c r="W117" s="34"/>
      <c r="X117" s="20"/>
    </row>
    <row r="118" spans="1:24" s="6" customFormat="1" ht="51" x14ac:dyDescent="0.25">
      <c r="A118" s="28" t="s">
        <v>21</v>
      </c>
      <c r="B118" s="29" t="s">
        <v>109</v>
      </c>
      <c r="C118" s="18" t="s">
        <v>17</v>
      </c>
      <c r="D118" s="2">
        <v>0</v>
      </c>
      <c r="E118" s="2">
        <f t="shared" ref="E118:F118" si="170">SUM(E119:E120)</f>
        <v>0</v>
      </c>
      <c r="F118" s="2">
        <f t="shared" si="170"/>
        <v>0</v>
      </c>
      <c r="G118" s="2">
        <v>0</v>
      </c>
      <c r="H118" s="2">
        <f t="shared" ref="H118" si="171">SUM(H119:H120)</f>
        <v>0</v>
      </c>
      <c r="I118" s="2">
        <v>0</v>
      </c>
      <c r="J118" s="2">
        <f t="shared" ref="J118:K118" si="172">SUM(J119:J120)</f>
        <v>0</v>
      </c>
      <c r="K118" s="2">
        <f t="shared" si="172"/>
        <v>0</v>
      </c>
      <c r="L118" s="2">
        <v>0</v>
      </c>
      <c r="M118" s="2">
        <f t="shared" ref="M118" si="173">SUM(M119:M120)</f>
        <v>0</v>
      </c>
      <c r="N118" s="2">
        <v>0</v>
      </c>
      <c r="O118" s="33"/>
      <c r="P118" s="2">
        <f t="shared" ref="P118:R118" si="174">SUM(P119:P120)</f>
        <v>0</v>
      </c>
      <c r="Q118" s="33"/>
      <c r="R118" s="2">
        <f t="shared" si="174"/>
        <v>0</v>
      </c>
      <c r="S118" s="33"/>
      <c r="T118" s="2">
        <v>0</v>
      </c>
      <c r="U118" s="33"/>
      <c r="V118" s="2">
        <f t="shared" ref="V118" si="175">SUM(V119:V120)</f>
        <v>0</v>
      </c>
      <c r="W118" s="33"/>
      <c r="X118" s="18"/>
    </row>
    <row r="119" spans="1:24" s="6" customFormat="1" ht="63.75" x14ac:dyDescent="0.25">
      <c r="A119" s="22" t="s">
        <v>110</v>
      </c>
      <c r="B119" s="23" t="s">
        <v>111</v>
      </c>
      <c r="C119" s="20" t="s">
        <v>17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4"/>
      <c r="P119" s="3">
        <v>0</v>
      </c>
      <c r="Q119" s="34"/>
      <c r="R119" s="3">
        <v>0</v>
      </c>
      <c r="S119" s="34"/>
      <c r="T119" s="3">
        <v>0</v>
      </c>
      <c r="U119" s="34"/>
      <c r="V119" s="3">
        <v>0</v>
      </c>
      <c r="W119" s="34"/>
      <c r="X119" s="20"/>
    </row>
    <row r="120" spans="1:24" s="6" customFormat="1" x14ac:dyDescent="0.2">
      <c r="A120" s="22" t="s">
        <v>19</v>
      </c>
      <c r="B120" s="30" t="s">
        <v>19</v>
      </c>
      <c r="C120" s="20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4"/>
      <c r="P120" s="3"/>
      <c r="Q120" s="34"/>
      <c r="R120" s="3"/>
      <c r="S120" s="34"/>
      <c r="T120" s="3"/>
      <c r="U120" s="34"/>
      <c r="V120" s="3"/>
      <c r="W120" s="34"/>
      <c r="X120" s="20"/>
    </row>
    <row r="121" spans="1:24" s="6" customFormat="1" ht="63.75" x14ac:dyDescent="0.25">
      <c r="A121" s="22" t="s">
        <v>112</v>
      </c>
      <c r="B121" s="23" t="s">
        <v>113</v>
      </c>
      <c r="C121" s="20" t="s">
        <v>17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4"/>
      <c r="P121" s="3">
        <v>0</v>
      </c>
      <c r="Q121" s="34"/>
      <c r="R121" s="3">
        <v>0</v>
      </c>
      <c r="S121" s="34"/>
      <c r="T121" s="3">
        <v>0</v>
      </c>
      <c r="U121" s="34"/>
      <c r="V121" s="3">
        <v>0</v>
      </c>
      <c r="W121" s="34"/>
      <c r="X121" s="20"/>
    </row>
    <row r="122" spans="1:24" s="6" customFormat="1" x14ac:dyDescent="0.2">
      <c r="A122" s="22" t="s">
        <v>19</v>
      </c>
      <c r="B122" s="30" t="s">
        <v>19</v>
      </c>
      <c r="C122" s="20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4"/>
      <c r="P122" s="3"/>
      <c r="Q122" s="34"/>
      <c r="R122" s="3"/>
      <c r="S122" s="34"/>
      <c r="T122" s="3"/>
      <c r="U122" s="34"/>
      <c r="V122" s="3"/>
      <c r="W122" s="34"/>
      <c r="X122" s="20"/>
    </row>
    <row r="123" spans="1:24" s="6" customFormat="1" ht="38.25" x14ac:dyDescent="0.25">
      <c r="A123" s="28" t="s">
        <v>23</v>
      </c>
      <c r="B123" s="29" t="s">
        <v>114</v>
      </c>
      <c r="C123" s="18" t="s">
        <v>17</v>
      </c>
      <c r="D123" s="2">
        <f t="shared" ref="D123:N123" si="176">SUM(D124:D132)</f>
        <v>3.5122999999999998</v>
      </c>
      <c r="E123" s="2">
        <f t="shared" si="176"/>
        <v>0</v>
      </c>
      <c r="F123" s="2">
        <f t="shared" si="176"/>
        <v>0</v>
      </c>
      <c r="G123" s="2">
        <f t="shared" si="176"/>
        <v>3.5122999999999998</v>
      </c>
      <c r="H123" s="2">
        <f t="shared" si="176"/>
        <v>0</v>
      </c>
      <c r="I123" s="2">
        <f t="shared" si="176"/>
        <v>1.2655000000000003</v>
      </c>
      <c r="J123" s="2">
        <f t="shared" si="176"/>
        <v>0</v>
      </c>
      <c r="K123" s="2">
        <f t="shared" si="176"/>
        <v>0</v>
      </c>
      <c r="L123" s="2">
        <f t="shared" si="176"/>
        <v>1.2655000000000003</v>
      </c>
      <c r="M123" s="2">
        <f t="shared" si="176"/>
        <v>0</v>
      </c>
      <c r="N123" s="2">
        <f t="shared" si="176"/>
        <v>-2.2467999999999999</v>
      </c>
      <c r="O123" s="33"/>
      <c r="P123" s="2">
        <f>SUM(P124:P132)</f>
        <v>0</v>
      </c>
      <c r="Q123" s="33"/>
      <c r="R123" s="2">
        <f>SUM(R124:R132)</f>
        <v>0</v>
      </c>
      <c r="S123" s="33"/>
      <c r="T123" s="2">
        <f>SUM(T124:T132)</f>
        <v>-2.2467999999999999</v>
      </c>
      <c r="U123" s="33"/>
      <c r="V123" s="2">
        <f>SUM(V124:V132)</f>
        <v>0</v>
      </c>
      <c r="W123" s="33"/>
      <c r="X123" s="18"/>
    </row>
    <row r="124" spans="1:24" s="6" customFormat="1" ht="25.5" x14ac:dyDescent="0.25">
      <c r="A124" s="24" t="s">
        <v>23</v>
      </c>
      <c r="B124" s="25" t="s">
        <v>180</v>
      </c>
      <c r="C124" s="26" t="s">
        <v>181</v>
      </c>
      <c r="D124" s="4">
        <f t="shared" ref="D124:D131" si="177">IF(ISERROR(E124+F124+G124+H124),"нд",E124+F124+G124+H124)</f>
        <v>0</v>
      </c>
      <c r="E124" s="4">
        <v>0</v>
      </c>
      <c r="F124" s="4">
        <v>0</v>
      </c>
      <c r="G124" s="4">
        <v>0</v>
      </c>
      <c r="H124" s="4">
        <v>0</v>
      </c>
      <c r="I124" s="4">
        <f t="shared" ref="I124:I131" si="178">SUM(J124:M124)</f>
        <v>0</v>
      </c>
      <c r="J124" s="4">
        <v>0</v>
      </c>
      <c r="K124" s="4">
        <v>0</v>
      </c>
      <c r="L124" s="4">
        <v>0</v>
      </c>
      <c r="M124" s="4">
        <v>0</v>
      </c>
      <c r="N124" s="4">
        <f t="shared" ref="N124" si="179">IF(ISERROR(P124+R124+T124+V124),"нд",P124+R124+T124+V124)</f>
        <v>0</v>
      </c>
      <c r="O124" s="35">
        <f t="shared" ref="O124" si="180">IF(N124="нд","нд",IFERROR(N124/D124*100,IF(I124&gt;0,100,0)))</f>
        <v>0</v>
      </c>
      <c r="P124" s="4">
        <f t="shared" ref="P124" si="181">IF(ISERROR(J124-E124),"нд",J124-E124)</f>
        <v>0</v>
      </c>
      <c r="Q124" s="35">
        <f t="shared" ref="Q124" si="182">IF(P124="нд","нд",IFERROR(P124/E124*100,IF(J124&gt;0,100,0)))</f>
        <v>0</v>
      </c>
      <c r="R124" s="4">
        <f t="shared" ref="R124" si="183">IF(ISERROR(K124-F124),"нд",K124-F124)</f>
        <v>0</v>
      </c>
      <c r="S124" s="35">
        <f t="shared" ref="S124" si="184">IF(R124="нд","нд",IFERROR(R124/F124*100,IF(K124&gt;0,100,0)))</f>
        <v>0</v>
      </c>
      <c r="T124" s="4">
        <f t="shared" ref="T124" si="185">IF(ISERROR(L124-G124),"нд",L124-G124)</f>
        <v>0</v>
      </c>
      <c r="U124" s="35">
        <f t="shared" ref="U124" si="186">IF(T124="нд","нд",IFERROR(T124/G124*100,IF(L124&gt;0,100,0)))</f>
        <v>0</v>
      </c>
      <c r="V124" s="4">
        <f t="shared" ref="V124" si="187">IF(ISERROR(M124-H124),"нд",M124-H124)</f>
        <v>0</v>
      </c>
      <c r="W124" s="35">
        <f t="shared" ref="W124" si="188">IF(V124="нд","нд",IFERROR(V124/H124*100,IF(M124&gt;0,100,0)))</f>
        <v>0</v>
      </c>
      <c r="X124" s="26"/>
    </row>
    <row r="125" spans="1:24" s="6" customFormat="1" ht="25.5" x14ac:dyDescent="0.25">
      <c r="A125" s="24" t="s">
        <v>23</v>
      </c>
      <c r="B125" s="25" t="s">
        <v>182</v>
      </c>
      <c r="C125" s="26" t="s">
        <v>183</v>
      </c>
      <c r="D125" s="4">
        <f t="shared" si="177"/>
        <v>1.9675</v>
      </c>
      <c r="E125" s="4">
        <v>0</v>
      </c>
      <c r="F125" s="4">
        <v>0</v>
      </c>
      <c r="G125" s="4">
        <v>1.9675</v>
      </c>
      <c r="H125" s="4">
        <v>0</v>
      </c>
      <c r="I125" s="4">
        <f t="shared" si="178"/>
        <v>0</v>
      </c>
      <c r="J125" s="4">
        <v>0</v>
      </c>
      <c r="K125" s="4">
        <v>0</v>
      </c>
      <c r="L125" s="4">
        <v>0</v>
      </c>
      <c r="M125" s="4">
        <v>0</v>
      </c>
      <c r="N125" s="4">
        <f t="shared" ref="N125:N131" si="189">IF(ISERROR(P125+R125+T125+V125),"нд",P125+R125+T125+V125)</f>
        <v>-1.9675</v>
      </c>
      <c r="O125" s="35">
        <f t="shared" ref="O125:O131" si="190">IF(N125="нд","нд",IFERROR(N125/D125*100,IF(I125&gt;0,100,0)))</f>
        <v>-100</v>
      </c>
      <c r="P125" s="4">
        <f t="shared" ref="P125:P131" si="191">IF(ISERROR(J125-E125),"нд",J125-E125)</f>
        <v>0</v>
      </c>
      <c r="Q125" s="35">
        <f t="shared" ref="Q125:Q131" si="192">IF(P125="нд","нд",IFERROR(P125/E125*100,IF(J125&gt;0,100,0)))</f>
        <v>0</v>
      </c>
      <c r="R125" s="4">
        <f t="shared" ref="R125:R131" si="193">IF(ISERROR(K125-F125),"нд",K125-F125)</f>
        <v>0</v>
      </c>
      <c r="S125" s="35">
        <f t="shared" ref="S125:S131" si="194">IF(R125="нд","нд",IFERROR(R125/F125*100,IF(K125&gt;0,100,0)))</f>
        <v>0</v>
      </c>
      <c r="T125" s="4">
        <f t="shared" ref="T125:T131" si="195">IF(ISERROR(L125-G125),"нд",L125-G125)</f>
        <v>-1.9675</v>
      </c>
      <c r="U125" s="35">
        <f t="shared" ref="U125:U131" si="196">IF(T125="нд","нд",IFERROR(T125/G125*100,IF(L125&gt;0,100,0)))</f>
        <v>-100</v>
      </c>
      <c r="V125" s="4">
        <f t="shared" ref="V125:V131" si="197">IF(ISERROR(M125-H125),"нд",M125-H125)</f>
        <v>0</v>
      </c>
      <c r="W125" s="35">
        <f t="shared" ref="W125:W131" si="198">IF(V125="нд","нд",IFERROR(V125/H125*100,IF(M125&gt;0,100,0)))</f>
        <v>0</v>
      </c>
      <c r="X125" s="39" t="s">
        <v>196</v>
      </c>
    </row>
    <row r="126" spans="1:24" s="6" customFormat="1" ht="25.5" x14ac:dyDescent="0.25">
      <c r="A126" s="24" t="s">
        <v>23</v>
      </c>
      <c r="B126" s="25" t="s">
        <v>184</v>
      </c>
      <c r="C126" s="26" t="s">
        <v>185</v>
      </c>
      <c r="D126" s="4">
        <f t="shared" si="177"/>
        <v>0</v>
      </c>
      <c r="E126" s="4">
        <v>0</v>
      </c>
      <c r="F126" s="4">
        <v>0</v>
      </c>
      <c r="G126" s="4">
        <v>0</v>
      </c>
      <c r="H126" s="4">
        <v>0</v>
      </c>
      <c r="I126" s="4">
        <f t="shared" si="178"/>
        <v>0</v>
      </c>
      <c r="J126" s="4">
        <v>0</v>
      </c>
      <c r="K126" s="4">
        <v>0</v>
      </c>
      <c r="L126" s="4">
        <v>0</v>
      </c>
      <c r="M126" s="4">
        <v>0</v>
      </c>
      <c r="N126" s="4">
        <f t="shared" si="189"/>
        <v>0</v>
      </c>
      <c r="O126" s="35">
        <f t="shared" si="190"/>
        <v>0</v>
      </c>
      <c r="P126" s="4">
        <f t="shared" si="191"/>
        <v>0</v>
      </c>
      <c r="Q126" s="35">
        <f t="shared" si="192"/>
        <v>0</v>
      </c>
      <c r="R126" s="4">
        <f t="shared" si="193"/>
        <v>0</v>
      </c>
      <c r="S126" s="35">
        <f t="shared" si="194"/>
        <v>0</v>
      </c>
      <c r="T126" s="4">
        <f t="shared" si="195"/>
        <v>0</v>
      </c>
      <c r="U126" s="35">
        <f t="shared" si="196"/>
        <v>0</v>
      </c>
      <c r="V126" s="4">
        <f t="shared" si="197"/>
        <v>0</v>
      </c>
      <c r="W126" s="35">
        <f t="shared" si="198"/>
        <v>0</v>
      </c>
      <c r="X126" s="26"/>
    </row>
    <row r="127" spans="1:24" s="6" customFormat="1" ht="25.5" x14ac:dyDescent="0.25">
      <c r="A127" s="24" t="s">
        <v>23</v>
      </c>
      <c r="B127" s="25" t="s">
        <v>186</v>
      </c>
      <c r="C127" s="26" t="s">
        <v>187</v>
      </c>
      <c r="D127" s="4">
        <f t="shared" ref="D127:D129" si="199">IF(ISERROR(E127+F127+G127+H127),"нд",E127+F127+G127+H127)</f>
        <v>0</v>
      </c>
      <c r="E127" s="4">
        <v>0</v>
      </c>
      <c r="F127" s="4">
        <v>0</v>
      </c>
      <c r="G127" s="4">
        <v>0</v>
      </c>
      <c r="H127" s="4">
        <v>0</v>
      </c>
      <c r="I127" s="4">
        <f t="shared" ref="I127:I129" si="200">SUM(J127:M127)</f>
        <v>0</v>
      </c>
      <c r="J127" s="4">
        <v>0</v>
      </c>
      <c r="K127" s="4">
        <v>0</v>
      </c>
      <c r="L127" s="4">
        <v>0</v>
      </c>
      <c r="M127" s="4">
        <v>0</v>
      </c>
      <c r="N127" s="4">
        <f t="shared" si="189"/>
        <v>0</v>
      </c>
      <c r="O127" s="35">
        <f t="shared" si="190"/>
        <v>0</v>
      </c>
      <c r="P127" s="4">
        <f t="shared" si="191"/>
        <v>0</v>
      </c>
      <c r="Q127" s="35">
        <f t="shared" si="192"/>
        <v>0</v>
      </c>
      <c r="R127" s="4">
        <f t="shared" si="193"/>
        <v>0</v>
      </c>
      <c r="S127" s="35">
        <f t="shared" si="194"/>
        <v>0</v>
      </c>
      <c r="T127" s="4">
        <f t="shared" si="195"/>
        <v>0</v>
      </c>
      <c r="U127" s="35">
        <f t="shared" si="196"/>
        <v>0</v>
      </c>
      <c r="V127" s="4">
        <f t="shared" si="197"/>
        <v>0</v>
      </c>
      <c r="W127" s="35">
        <f t="shared" si="198"/>
        <v>0</v>
      </c>
      <c r="X127" s="26"/>
    </row>
    <row r="128" spans="1:24" s="6" customFormat="1" ht="38.25" x14ac:dyDescent="0.25">
      <c r="A128" s="24" t="s">
        <v>23</v>
      </c>
      <c r="B128" s="25" t="s">
        <v>153</v>
      </c>
      <c r="C128" s="26" t="s">
        <v>154</v>
      </c>
      <c r="D128" s="4">
        <f t="shared" si="199"/>
        <v>0.68440000000000001</v>
      </c>
      <c r="E128" s="4">
        <v>0</v>
      </c>
      <c r="F128" s="4">
        <v>0</v>
      </c>
      <c r="G128" s="4">
        <v>0.68440000000000001</v>
      </c>
      <c r="H128" s="4">
        <v>0</v>
      </c>
      <c r="I128" s="4">
        <f t="shared" si="200"/>
        <v>0.53510000000000002</v>
      </c>
      <c r="J128" s="4">
        <v>0</v>
      </c>
      <c r="K128" s="4">
        <v>0</v>
      </c>
      <c r="L128" s="4">
        <v>0.53510000000000002</v>
      </c>
      <c r="M128" s="4">
        <v>0</v>
      </c>
      <c r="N128" s="4">
        <f t="shared" ref="N128:N129" si="201">IF(ISERROR(P128+R128+T128+V128),"нд",P128+R128+T128+V128)</f>
        <v>-0.14929999999999999</v>
      </c>
      <c r="O128" s="35">
        <f t="shared" ref="O128:O129" si="202">IF(N128="нд","нд",IFERROR(N128/D128*100,IF(I128&gt;0,100,0)))</f>
        <v>-21.814728229105786</v>
      </c>
      <c r="P128" s="4">
        <f t="shared" ref="P128:P129" si="203">IF(ISERROR(J128-E128),"нд",J128-E128)</f>
        <v>0</v>
      </c>
      <c r="Q128" s="35">
        <f t="shared" ref="Q128:Q129" si="204">IF(P128="нд","нд",IFERROR(P128/E128*100,IF(J128&gt;0,100,0)))</f>
        <v>0</v>
      </c>
      <c r="R128" s="4">
        <f t="shared" ref="R128:R129" si="205">IF(ISERROR(K128-F128),"нд",K128-F128)</f>
        <v>0</v>
      </c>
      <c r="S128" s="35">
        <f t="shared" ref="S128:S129" si="206">IF(R128="нд","нд",IFERROR(R128/F128*100,IF(K128&gt;0,100,0)))</f>
        <v>0</v>
      </c>
      <c r="T128" s="4">
        <f t="shared" ref="T128:T129" si="207">IF(ISERROR(L128-G128),"нд",L128-G128)</f>
        <v>-0.14929999999999999</v>
      </c>
      <c r="U128" s="35">
        <f t="shared" ref="U128:U129" si="208">IF(T128="нд","нд",IFERROR(T128/G128*100,IF(L128&gt;0,100,0)))</f>
        <v>-21.814728229105786</v>
      </c>
      <c r="V128" s="4">
        <f t="shared" ref="V128:V129" si="209">IF(ISERROR(M128-H128),"нд",M128-H128)</f>
        <v>0</v>
      </c>
      <c r="W128" s="35">
        <f t="shared" ref="W128:W129" si="210">IF(V128="нд","нд",IFERROR(V128/H128*100,IF(M128&gt;0,100,0)))</f>
        <v>0</v>
      </c>
      <c r="X128" s="39" t="s">
        <v>196</v>
      </c>
    </row>
    <row r="129" spans="1:24" s="6" customFormat="1" ht="38.25" x14ac:dyDescent="0.25">
      <c r="A129" s="24" t="s">
        <v>23</v>
      </c>
      <c r="B129" s="25" t="s">
        <v>155</v>
      </c>
      <c r="C129" s="26" t="s">
        <v>156</v>
      </c>
      <c r="D129" s="4">
        <f t="shared" si="199"/>
        <v>0.74419999999999997</v>
      </c>
      <c r="E129" s="4">
        <v>0</v>
      </c>
      <c r="F129" s="4">
        <v>0</v>
      </c>
      <c r="G129" s="4">
        <v>0.74419999999999997</v>
      </c>
      <c r="H129" s="4">
        <v>0</v>
      </c>
      <c r="I129" s="4">
        <f t="shared" si="200"/>
        <v>0.59499999999999997</v>
      </c>
      <c r="J129" s="4">
        <v>0</v>
      </c>
      <c r="K129" s="4">
        <v>0</v>
      </c>
      <c r="L129" s="4">
        <v>0.59499999999999997</v>
      </c>
      <c r="M129" s="4">
        <v>0</v>
      </c>
      <c r="N129" s="4">
        <f t="shared" si="201"/>
        <v>-0.1492</v>
      </c>
      <c r="O129" s="35">
        <f t="shared" si="202"/>
        <v>-20.048374092985757</v>
      </c>
      <c r="P129" s="4">
        <f t="shared" si="203"/>
        <v>0</v>
      </c>
      <c r="Q129" s="35">
        <f t="shared" si="204"/>
        <v>0</v>
      </c>
      <c r="R129" s="4">
        <f t="shared" si="205"/>
        <v>0</v>
      </c>
      <c r="S129" s="35">
        <f t="shared" si="206"/>
        <v>0</v>
      </c>
      <c r="T129" s="4">
        <f t="shared" si="207"/>
        <v>-0.1492</v>
      </c>
      <c r="U129" s="35">
        <f t="shared" si="208"/>
        <v>-20.048374092985757</v>
      </c>
      <c r="V129" s="4">
        <f t="shared" si="209"/>
        <v>0</v>
      </c>
      <c r="W129" s="35">
        <f t="shared" si="210"/>
        <v>0</v>
      </c>
      <c r="X129" s="39" t="s">
        <v>196</v>
      </c>
    </row>
    <row r="130" spans="1:24" s="6" customFormat="1" ht="38.25" x14ac:dyDescent="0.25">
      <c r="A130" s="24" t="s">
        <v>23</v>
      </c>
      <c r="B130" s="25" t="s">
        <v>157</v>
      </c>
      <c r="C130" s="26" t="s">
        <v>158</v>
      </c>
      <c r="D130" s="4">
        <f t="shared" si="177"/>
        <v>5.8099999999999999E-2</v>
      </c>
      <c r="E130" s="4">
        <v>0</v>
      </c>
      <c r="F130" s="4">
        <v>0</v>
      </c>
      <c r="G130" s="4">
        <v>5.8099999999999999E-2</v>
      </c>
      <c r="H130" s="4">
        <v>0</v>
      </c>
      <c r="I130" s="4">
        <f t="shared" si="178"/>
        <v>6.9500000000000006E-2</v>
      </c>
      <c r="J130" s="4">
        <v>0</v>
      </c>
      <c r="K130" s="4">
        <v>0</v>
      </c>
      <c r="L130" s="4">
        <v>6.9500000000000006E-2</v>
      </c>
      <c r="M130" s="4">
        <v>0</v>
      </c>
      <c r="N130" s="4">
        <f t="shared" si="189"/>
        <v>1.1400000000000007E-2</v>
      </c>
      <c r="O130" s="35">
        <f t="shared" si="190"/>
        <v>19.62134251290879</v>
      </c>
      <c r="P130" s="4">
        <f t="shared" si="191"/>
        <v>0</v>
      </c>
      <c r="Q130" s="35">
        <f t="shared" si="192"/>
        <v>0</v>
      </c>
      <c r="R130" s="4">
        <f t="shared" si="193"/>
        <v>0</v>
      </c>
      <c r="S130" s="35">
        <f t="shared" si="194"/>
        <v>0</v>
      </c>
      <c r="T130" s="4">
        <f t="shared" si="195"/>
        <v>1.1400000000000007E-2</v>
      </c>
      <c r="U130" s="35">
        <f t="shared" si="196"/>
        <v>19.62134251290879</v>
      </c>
      <c r="V130" s="4">
        <f t="shared" si="197"/>
        <v>0</v>
      </c>
      <c r="W130" s="35">
        <f t="shared" si="198"/>
        <v>0</v>
      </c>
      <c r="X130" s="39" t="s">
        <v>196</v>
      </c>
    </row>
    <row r="131" spans="1:24" s="6" customFormat="1" ht="38.25" x14ac:dyDescent="0.25">
      <c r="A131" s="24" t="s">
        <v>23</v>
      </c>
      <c r="B131" s="25" t="s">
        <v>159</v>
      </c>
      <c r="C131" s="26" t="s">
        <v>160</v>
      </c>
      <c r="D131" s="4">
        <f t="shared" si="177"/>
        <v>5.8099999999999999E-2</v>
      </c>
      <c r="E131" s="4">
        <v>0</v>
      </c>
      <c r="F131" s="4">
        <v>0</v>
      </c>
      <c r="G131" s="4">
        <v>5.8099999999999999E-2</v>
      </c>
      <c r="H131" s="4">
        <v>0</v>
      </c>
      <c r="I131" s="4">
        <f t="shared" si="178"/>
        <v>6.59E-2</v>
      </c>
      <c r="J131" s="4">
        <v>0</v>
      </c>
      <c r="K131" s="4">
        <v>0</v>
      </c>
      <c r="L131" s="4">
        <v>6.59E-2</v>
      </c>
      <c r="M131" s="4">
        <v>0</v>
      </c>
      <c r="N131" s="4">
        <f t="shared" si="189"/>
        <v>7.8000000000000014E-3</v>
      </c>
      <c r="O131" s="35">
        <f t="shared" si="190"/>
        <v>13.425129087779695</v>
      </c>
      <c r="P131" s="4">
        <f t="shared" si="191"/>
        <v>0</v>
      </c>
      <c r="Q131" s="35">
        <f t="shared" si="192"/>
        <v>0</v>
      </c>
      <c r="R131" s="4">
        <f t="shared" si="193"/>
        <v>0</v>
      </c>
      <c r="S131" s="35">
        <f t="shared" si="194"/>
        <v>0</v>
      </c>
      <c r="T131" s="4">
        <f t="shared" si="195"/>
        <v>7.8000000000000014E-3</v>
      </c>
      <c r="U131" s="35">
        <f t="shared" si="196"/>
        <v>13.425129087779695</v>
      </c>
      <c r="V131" s="4">
        <f t="shared" si="197"/>
        <v>0</v>
      </c>
      <c r="W131" s="35">
        <f t="shared" si="198"/>
        <v>0</v>
      </c>
      <c r="X131" s="39" t="s">
        <v>196</v>
      </c>
    </row>
    <row r="132" spans="1:24" s="6" customFormat="1" x14ac:dyDescent="0.2">
      <c r="A132" s="22" t="s">
        <v>19</v>
      </c>
      <c r="B132" s="30" t="s">
        <v>19</v>
      </c>
      <c r="C132" s="31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36"/>
      <c r="P132" s="5"/>
      <c r="Q132" s="36"/>
      <c r="R132" s="5"/>
      <c r="S132" s="36"/>
      <c r="T132" s="5"/>
      <c r="U132" s="36"/>
      <c r="V132" s="5"/>
      <c r="W132" s="36"/>
      <c r="X132" s="31"/>
    </row>
    <row r="133" spans="1:24" s="6" customFormat="1" ht="38.25" x14ac:dyDescent="0.2">
      <c r="A133" s="28" t="s">
        <v>24</v>
      </c>
      <c r="B133" s="32" t="s">
        <v>115</v>
      </c>
      <c r="C133" s="18" t="s">
        <v>17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33"/>
      <c r="P133" s="2">
        <v>0</v>
      </c>
      <c r="Q133" s="33"/>
      <c r="R133" s="2">
        <v>0</v>
      </c>
      <c r="S133" s="33"/>
      <c r="T133" s="2">
        <v>0</v>
      </c>
      <c r="U133" s="33"/>
      <c r="V133" s="2">
        <v>0</v>
      </c>
      <c r="W133" s="33"/>
      <c r="X133" s="18"/>
    </row>
    <row r="134" spans="1:24" s="6" customFormat="1" x14ac:dyDescent="0.2">
      <c r="A134" s="22" t="s">
        <v>19</v>
      </c>
      <c r="B134" s="30" t="s">
        <v>19</v>
      </c>
      <c r="C134" s="31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36"/>
      <c r="P134" s="5"/>
      <c r="Q134" s="36"/>
      <c r="R134" s="5"/>
      <c r="S134" s="36"/>
      <c r="T134" s="5"/>
      <c r="U134" s="36"/>
      <c r="V134" s="5"/>
      <c r="W134" s="36"/>
      <c r="X134" s="31"/>
    </row>
    <row r="135" spans="1:24" s="6" customFormat="1" ht="25.5" x14ac:dyDescent="0.25">
      <c r="A135" s="28" t="s">
        <v>116</v>
      </c>
      <c r="B135" s="29" t="s">
        <v>117</v>
      </c>
      <c r="C135" s="18" t="s">
        <v>17</v>
      </c>
      <c r="D135" s="2">
        <f t="shared" ref="D135:N135" si="211">SUM(D136:D141)</f>
        <v>11.3223</v>
      </c>
      <c r="E135" s="2">
        <f t="shared" si="211"/>
        <v>0</v>
      </c>
      <c r="F135" s="2">
        <f t="shared" si="211"/>
        <v>0</v>
      </c>
      <c r="G135" s="2">
        <f t="shared" si="211"/>
        <v>10.9717</v>
      </c>
      <c r="H135" s="2">
        <f t="shared" si="211"/>
        <v>0.35060000000000002</v>
      </c>
      <c r="I135" s="2">
        <f t="shared" si="211"/>
        <v>11.255000000000001</v>
      </c>
      <c r="J135" s="2">
        <f t="shared" si="211"/>
        <v>0</v>
      </c>
      <c r="K135" s="2">
        <f t="shared" si="211"/>
        <v>0</v>
      </c>
      <c r="L135" s="2">
        <f t="shared" si="211"/>
        <v>10.850900000000001</v>
      </c>
      <c r="M135" s="2">
        <f t="shared" si="211"/>
        <v>0.40410000000000001</v>
      </c>
      <c r="N135" s="2">
        <f t="shared" si="211"/>
        <v>-6.7299999999999138E-2</v>
      </c>
      <c r="O135" s="33"/>
      <c r="P135" s="2">
        <f>SUM(P136:P141)</f>
        <v>0</v>
      </c>
      <c r="Q135" s="33"/>
      <c r="R135" s="2">
        <f>SUM(R136:R141)</f>
        <v>0</v>
      </c>
      <c r="S135" s="33"/>
      <c r="T135" s="2">
        <f>SUM(T136:T141)</f>
        <v>-0.12079999999999913</v>
      </c>
      <c r="U135" s="33"/>
      <c r="V135" s="2">
        <f>SUM(V136:V141)</f>
        <v>5.3499999999999992E-2</v>
      </c>
      <c r="W135" s="33"/>
      <c r="X135" s="18"/>
    </row>
    <row r="136" spans="1:24" s="6" customFormat="1" ht="25.5" x14ac:dyDescent="0.25">
      <c r="A136" s="24" t="s">
        <v>116</v>
      </c>
      <c r="B136" s="27" t="s">
        <v>188</v>
      </c>
      <c r="C136" s="26" t="s">
        <v>26</v>
      </c>
      <c r="D136" s="4">
        <f t="shared" ref="D136:D140" si="212">IF(ISERROR(E136+F136+G136+H136),"нд",E136+F136+G136+H136)</f>
        <v>0</v>
      </c>
      <c r="E136" s="4">
        <v>0</v>
      </c>
      <c r="F136" s="4">
        <v>0</v>
      </c>
      <c r="G136" s="4">
        <v>0</v>
      </c>
      <c r="H136" s="4">
        <v>0</v>
      </c>
      <c r="I136" s="4">
        <f t="shared" ref="I136:I140" si="213">SUM(J136:M136)</f>
        <v>0</v>
      </c>
      <c r="J136" s="4">
        <v>0</v>
      </c>
      <c r="K136" s="4">
        <v>0</v>
      </c>
      <c r="L136" s="4">
        <v>0</v>
      </c>
      <c r="M136" s="4">
        <v>0</v>
      </c>
      <c r="N136" s="4">
        <f t="shared" ref="N136" si="214">IF(ISERROR(P136+R136+T136+V136),"нд",P136+R136+T136+V136)</f>
        <v>0</v>
      </c>
      <c r="O136" s="35">
        <f t="shared" ref="O136" si="215">IF(N136="нд","нд",IFERROR(N136/D136*100,IF(I136&gt;0,100,0)))</f>
        <v>0</v>
      </c>
      <c r="P136" s="4">
        <f t="shared" ref="P136" si="216">IF(ISERROR(J136-E136),"нд",J136-E136)</f>
        <v>0</v>
      </c>
      <c r="Q136" s="35">
        <f t="shared" ref="Q136" si="217">IF(P136="нд","нд",IFERROR(P136/E136*100,IF(J136&gt;0,100,0)))</f>
        <v>0</v>
      </c>
      <c r="R136" s="4">
        <f t="shared" ref="R136" si="218">IF(ISERROR(K136-F136),"нд",K136-F136)</f>
        <v>0</v>
      </c>
      <c r="S136" s="35">
        <f t="shared" ref="S136" si="219">IF(R136="нд","нд",IFERROR(R136/F136*100,IF(K136&gt;0,100,0)))</f>
        <v>0</v>
      </c>
      <c r="T136" s="4">
        <f t="shared" ref="T136" si="220">IF(ISERROR(L136-G136),"нд",L136-G136)</f>
        <v>0</v>
      </c>
      <c r="U136" s="35">
        <f t="shared" ref="U136" si="221">IF(T136="нд","нд",IFERROR(T136/G136*100,IF(L136&gt;0,100,0)))</f>
        <v>0</v>
      </c>
      <c r="V136" s="4">
        <f t="shared" ref="V136" si="222">IF(ISERROR(M136-H136),"нд",M136-H136)</f>
        <v>0</v>
      </c>
      <c r="W136" s="35">
        <f t="shared" ref="W136" si="223">IF(V136="нд","нд",IFERROR(V136/H136*100,IF(M136&gt;0,100,0)))</f>
        <v>0</v>
      </c>
      <c r="X136" s="39"/>
    </row>
    <row r="137" spans="1:24" s="6" customFormat="1" x14ac:dyDescent="0.25">
      <c r="A137" s="24" t="s">
        <v>116</v>
      </c>
      <c r="B137" s="27" t="s">
        <v>189</v>
      </c>
      <c r="C137" s="26" t="s">
        <v>25</v>
      </c>
      <c r="D137" s="4">
        <f t="shared" si="212"/>
        <v>0</v>
      </c>
      <c r="E137" s="4">
        <v>0</v>
      </c>
      <c r="F137" s="4">
        <v>0</v>
      </c>
      <c r="G137" s="4">
        <v>0</v>
      </c>
      <c r="H137" s="4">
        <v>0</v>
      </c>
      <c r="I137" s="4">
        <f t="shared" si="213"/>
        <v>0</v>
      </c>
      <c r="J137" s="4">
        <v>0</v>
      </c>
      <c r="K137" s="4">
        <v>0</v>
      </c>
      <c r="L137" s="4">
        <v>0</v>
      </c>
      <c r="M137" s="4">
        <v>0</v>
      </c>
      <c r="N137" s="4">
        <f t="shared" ref="N137:N140" si="224">IF(ISERROR(P137+R137+T137+V137),"нд",P137+R137+T137+V137)</f>
        <v>0</v>
      </c>
      <c r="O137" s="35">
        <f t="shared" ref="O137:O140" si="225">IF(N137="нд","нд",IFERROR(N137/D137*100,IF(I137&gt;0,100,0)))</f>
        <v>0</v>
      </c>
      <c r="P137" s="4">
        <f t="shared" ref="P137:P140" si="226">IF(ISERROR(J137-E137),"нд",J137-E137)</f>
        <v>0</v>
      </c>
      <c r="Q137" s="35">
        <f t="shared" ref="Q137:Q140" si="227">IF(P137="нд","нд",IFERROR(P137/E137*100,IF(J137&gt;0,100,0)))</f>
        <v>0</v>
      </c>
      <c r="R137" s="4">
        <f t="shared" ref="R137:R140" si="228">IF(ISERROR(K137-F137),"нд",K137-F137)</f>
        <v>0</v>
      </c>
      <c r="S137" s="35">
        <f t="shared" ref="S137:S140" si="229">IF(R137="нд","нд",IFERROR(R137/F137*100,IF(K137&gt;0,100,0)))</f>
        <v>0</v>
      </c>
      <c r="T137" s="4">
        <f t="shared" ref="T137:T140" si="230">IF(ISERROR(L137-G137),"нд",L137-G137)</f>
        <v>0</v>
      </c>
      <c r="U137" s="35">
        <f t="shared" ref="U137:U140" si="231">IF(T137="нд","нд",IFERROR(T137/G137*100,IF(L137&gt;0,100,0)))</f>
        <v>0</v>
      </c>
      <c r="V137" s="4">
        <f t="shared" ref="V137:V140" si="232">IF(ISERROR(M137-H137),"нд",M137-H137)</f>
        <v>0</v>
      </c>
      <c r="W137" s="35">
        <f t="shared" ref="W137:W140" si="233">IF(V137="нд","нд",IFERROR(V137/H137*100,IF(M137&gt;0,100,0)))</f>
        <v>0</v>
      </c>
      <c r="X137" s="26"/>
    </row>
    <row r="138" spans="1:24" s="6" customFormat="1" x14ac:dyDescent="0.25">
      <c r="A138" s="24" t="s">
        <v>116</v>
      </c>
      <c r="B138" s="25" t="s">
        <v>161</v>
      </c>
      <c r="C138" s="26" t="s">
        <v>162</v>
      </c>
      <c r="D138" s="4">
        <f t="shared" si="212"/>
        <v>9.9757999999999996</v>
      </c>
      <c r="E138" s="4">
        <v>0</v>
      </c>
      <c r="F138" s="4">
        <v>0</v>
      </c>
      <c r="G138" s="4">
        <v>9.9757999999999996</v>
      </c>
      <c r="H138" s="4">
        <v>0</v>
      </c>
      <c r="I138" s="4">
        <f t="shared" si="213"/>
        <v>9.8550000000000004</v>
      </c>
      <c r="J138" s="4">
        <v>0</v>
      </c>
      <c r="K138" s="4">
        <v>0</v>
      </c>
      <c r="L138" s="4">
        <v>9.8550000000000004</v>
      </c>
      <c r="M138" s="4">
        <v>0</v>
      </c>
      <c r="N138" s="4">
        <f t="shared" si="224"/>
        <v>-0.12079999999999913</v>
      </c>
      <c r="O138" s="35">
        <f t="shared" si="225"/>
        <v>-1.2109304516930885</v>
      </c>
      <c r="P138" s="4">
        <f t="shared" si="226"/>
        <v>0</v>
      </c>
      <c r="Q138" s="35">
        <f t="shared" si="227"/>
        <v>0</v>
      </c>
      <c r="R138" s="4">
        <f t="shared" si="228"/>
        <v>0</v>
      </c>
      <c r="S138" s="35">
        <f t="shared" si="229"/>
        <v>0</v>
      </c>
      <c r="T138" s="4">
        <f t="shared" si="230"/>
        <v>-0.12079999999999913</v>
      </c>
      <c r="U138" s="35">
        <f t="shared" si="231"/>
        <v>-1.2109304516930885</v>
      </c>
      <c r="V138" s="4">
        <f t="shared" si="232"/>
        <v>0</v>
      </c>
      <c r="W138" s="35">
        <f t="shared" si="233"/>
        <v>0</v>
      </c>
      <c r="X138" s="39"/>
    </row>
    <row r="139" spans="1:24" s="6" customFormat="1" x14ac:dyDescent="0.25">
      <c r="A139" s="24" t="s">
        <v>116</v>
      </c>
      <c r="B139" s="25" t="s">
        <v>190</v>
      </c>
      <c r="C139" s="26" t="s">
        <v>191</v>
      </c>
      <c r="D139" s="4">
        <f t="shared" si="212"/>
        <v>0</v>
      </c>
      <c r="E139" s="4">
        <v>0</v>
      </c>
      <c r="F139" s="4">
        <v>0</v>
      </c>
      <c r="G139" s="4">
        <v>0</v>
      </c>
      <c r="H139" s="4">
        <v>0</v>
      </c>
      <c r="I139" s="4">
        <f t="shared" si="213"/>
        <v>0</v>
      </c>
      <c r="J139" s="4">
        <v>0</v>
      </c>
      <c r="K139" s="4">
        <v>0</v>
      </c>
      <c r="L139" s="4">
        <v>0</v>
      </c>
      <c r="M139" s="4">
        <v>0</v>
      </c>
      <c r="N139" s="4">
        <f t="shared" si="224"/>
        <v>0</v>
      </c>
      <c r="O139" s="35">
        <f t="shared" si="225"/>
        <v>0</v>
      </c>
      <c r="P139" s="4">
        <f t="shared" si="226"/>
        <v>0</v>
      </c>
      <c r="Q139" s="35">
        <f t="shared" si="227"/>
        <v>0</v>
      </c>
      <c r="R139" s="4">
        <f t="shared" si="228"/>
        <v>0</v>
      </c>
      <c r="S139" s="35">
        <f t="shared" si="229"/>
        <v>0</v>
      </c>
      <c r="T139" s="4">
        <f t="shared" si="230"/>
        <v>0</v>
      </c>
      <c r="U139" s="35">
        <f t="shared" si="231"/>
        <v>0</v>
      </c>
      <c r="V139" s="4">
        <f t="shared" si="232"/>
        <v>0</v>
      </c>
      <c r="W139" s="35">
        <f t="shared" si="233"/>
        <v>0</v>
      </c>
      <c r="X139" s="39"/>
    </row>
    <row r="140" spans="1:24" s="6" customFormat="1" ht="25.5" x14ac:dyDescent="0.25">
      <c r="A140" s="24" t="s">
        <v>116</v>
      </c>
      <c r="B140" s="25" t="s">
        <v>192</v>
      </c>
      <c r="C140" s="26" t="s">
        <v>193</v>
      </c>
      <c r="D140" s="4">
        <f t="shared" si="212"/>
        <v>1.3465</v>
      </c>
      <c r="E140" s="4">
        <v>0</v>
      </c>
      <c r="F140" s="4">
        <v>0</v>
      </c>
      <c r="G140" s="4">
        <v>0.99590000000000001</v>
      </c>
      <c r="H140" s="4">
        <v>0.35060000000000002</v>
      </c>
      <c r="I140" s="4">
        <f t="shared" si="213"/>
        <v>1.4</v>
      </c>
      <c r="J140" s="4">
        <v>0</v>
      </c>
      <c r="K140" s="4">
        <v>0</v>
      </c>
      <c r="L140" s="4">
        <v>0.99590000000000001</v>
      </c>
      <c r="M140" s="4">
        <v>0.40410000000000001</v>
      </c>
      <c r="N140" s="4">
        <f t="shared" si="224"/>
        <v>5.3499999999999992E-2</v>
      </c>
      <c r="O140" s="35">
        <f t="shared" si="225"/>
        <v>3.9732640178239875</v>
      </c>
      <c r="P140" s="4">
        <f t="shared" si="226"/>
        <v>0</v>
      </c>
      <c r="Q140" s="35">
        <f t="shared" si="227"/>
        <v>0</v>
      </c>
      <c r="R140" s="4">
        <f t="shared" si="228"/>
        <v>0</v>
      </c>
      <c r="S140" s="35">
        <f t="shared" si="229"/>
        <v>0</v>
      </c>
      <c r="T140" s="4">
        <f t="shared" si="230"/>
        <v>0</v>
      </c>
      <c r="U140" s="35">
        <f t="shared" si="231"/>
        <v>0</v>
      </c>
      <c r="V140" s="4">
        <f t="shared" si="232"/>
        <v>5.3499999999999992E-2</v>
      </c>
      <c r="W140" s="35">
        <f t="shared" si="233"/>
        <v>15.259555048488302</v>
      </c>
      <c r="X140" s="26"/>
    </row>
    <row r="141" spans="1:24" x14ac:dyDescent="0.25">
      <c r="A141" s="22" t="s">
        <v>19</v>
      </c>
      <c r="B141" s="30" t="s">
        <v>19</v>
      </c>
      <c r="C141" s="31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36"/>
      <c r="P141" s="5"/>
      <c r="Q141" s="36"/>
      <c r="R141" s="5"/>
      <c r="S141" s="36"/>
      <c r="T141" s="5"/>
      <c r="U141" s="36"/>
      <c r="V141" s="5"/>
      <c r="W141" s="36"/>
      <c r="X141" s="31"/>
    </row>
  </sheetData>
  <mergeCells count="29">
    <mergeCell ref="A4:X4"/>
    <mergeCell ref="A5:X5"/>
    <mergeCell ref="A7:X7"/>
    <mergeCell ref="A10:X10"/>
    <mergeCell ref="A12:X12"/>
    <mergeCell ref="A15:A19"/>
    <mergeCell ref="B15:B19"/>
    <mergeCell ref="C15:C19"/>
    <mergeCell ref="N15:W16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H18:H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5:M15"/>
  </mergeCells>
  <conditionalFormatting sqref="D21:W79 D81:W95 D97:W126 D130:W141">
    <cfRule type="cellIs" dxfId="3" priority="6" operator="equal">
      <formula>0</formula>
    </cfRule>
  </conditionalFormatting>
  <conditionalFormatting sqref="D80:W80">
    <cfRule type="cellIs" dxfId="2" priority="3" operator="equal">
      <formula>0</formula>
    </cfRule>
  </conditionalFormatting>
  <conditionalFormatting sqref="D96:W96">
    <cfRule type="cellIs" dxfId="1" priority="2" operator="equal">
      <formula>0</formula>
    </cfRule>
  </conditionalFormatting>
  <conditionalFormatting sqref="D127:W129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5" fitToHeight="0" orientation="landscape" r:id="rId1"/>
  <ignoredErrors>
    <ignoredError sqref="R123:V123 E118:F118 Q123 E123:G123 P123 D92 E89:F89 O67 H78:L78 U92 S92 Q92 O92 E92:G92 P92 R92 T92 V92 Q67 S67 U67 E35:G35 H118:K118 H123:L123 H89:L89 H92:L92 H35:L35 M78:T78 M118:V118 M123:O123 M89:V89 M92:N92 M35:V35 L67 L83" formulaRange="1"/>
    <ignoredError sqref="A21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№11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2020-08-13T08:14:43Z</dcterms:modified>
  <cp:contentStatus>готова</cp:contentStatus>
</cp:coreProperties>
</file>