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860" yWindow="0" windowWidth="22260" windowHeight="12645"/>
  </bookViews>
  <sheets>
    <sheet name="Лист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G26" i="1"/>
  <c r="G32" i="1"/>
  <c r="G35" i="1"/>
  <c r="G67" i="1"/>
  <c r="G71" i="1"/>
  <c r="G74" i="1"/>
  <c r="H74" i="1"/>
  <c r="G76" i="1"/>
  <c r="G79" i="1"/>
  <c r="G78" i="1"/>
  <c r="G108" i="1"/>
  <c r="G25" i="1"/>
  <c r="G113" i="1"/>
  <c r="G27" i="1"/>
  <c r="L113" i="1"/>
  <c r="L27" i="1"/>
  <c r="L108" i="1"/>
  <c r="L25" i="1"/>
  <c r="L79" i="1"/>
  <c r="L78" i="1"/>
  <c r="L76" i="1"/>
  <c r="L74" i="1"/>
  <c r="L71" i="1"/>
  <c r="L67" i="1"/>
  <c r="L24" i="1"/>
  <c r="L26" i="1"/>
  <c r="L32" i="1"/>
  <c r="L35" i="1"/>
  <c r="G73" i="1"/>
  <c r="L31" i="1"/>
  <c r="L30" i="1"/>
  <c r="L22" i="1"/>
  <c r="L66" i="1"/>
  <c r="G31" i="1"/>
  <c r="G30" i="1"/>
  <c r="G22" i="1"/>
  <c r="L73" i="1"/>
  <c r="G66" i="1"/>
  <c r="G65" i="1"/>
  <c r="G23" i="1"/>
  <c r="G21" i="1"/>
  <c r="L65" i="1"/>
  <c r="L23" i="1"/>
  <c r="L21" i="1"/>
  <c r="I33" i="1"/>
  <c r="T33" i="1"/>
  <c r="D33" i="1"/>
  <c r="P115" i="1"/>
  <c r="Q115" i="1"/>
  <c r="R115" i="1"/>
  <c r="S115" i="1"/>
  <c r="T115" i="1"/>
  <c r="U115" i="1"/>
  <c r="V115" i="1"/>
  <c r="W115" i="1"/>
  <c r="P116" i="1"/>
  <c r="Q116" i="1"/>
  <c r="R116" i="1"/>
  <c r="T116" i="1"/>
  <c r="U116" i="1"/>
  <c r="V116" i="1"/>
  <c r="W116" i="1"/>
  <c r="V114" i="1"/>
  <c r="W114" i="1"/>
  <c r="T114" i="1"/>
  <c r="U114" i="1"/>
  <c r="R114" i="1"/>
  <c r="S114" i="1"/>
  <c r="P114" i="1"/>
  <c r="V109" i="1"/>
  <c r="W109" i="1"/>
  <c r="T109" i="1"/>
  <c r="U109" i="1"/>
  <c r="R109" i="1"/>
  <c r="S109" i="1"/>
  <c r="P109" i="1"/>
  <c r="P81" i="1"/>
  <c r="Q81" i="1"/>
  <c r="R81" i="1"/>
  <c r="S81" i="1"/>
  <c r="T81" i="1"/>
  <c r="U81" i="1"/>
  <c r="V81" i="1"/>
  <c r="W81" i="1"/>
  <c r="P82" i="1"/>
  <c r="Q82" i="1"/>
  <c r="R82" i="1"/>
  <c r="S82" i="1"/>
  <c r="T82" i="1"/>
  <c r="U82" i="1"/>
  <c r="V82" i="1"/>
  <c r="W82" i="1"/>
  <c r="V80" i="1"/>
  <c r="W80" i="1"/>
  <c r="T80" i="1"/>
  <c r="U80" i="1"/>
  <c r="R80" i="1"/>
  <c r="S80" i="1"/>
  <c r="P80" i="1"/>
  <c r="P69" i="1"/>
  <c r="R69" i="1"/>
  <c r="S69" i="1"/>
  <c r="T69" i="1"/>
  <c r="U69" i="1"/>
  <c r="V69" i="1"/>
  <c r="W69" i="1"/>
  <c r="V68" i="1"/>
  <c r="W68" i="1"/>
  <c r="T68" i="1"/>
  <c r="U68" i="1"/>
  <c r="R68" i="1"/>
  <c r="S68" i="1"/>
  <c r="P68" i="1"/>
  <c r="P36" i="1"/>
  <c r="Q36" i="1"/>
  <c r="R36" i="1"/>
  <c r="T36" i="1"/>
  <c r="U36" i="1"/>
  <c r="V36" i="1"/>
  <c r="P33" i="1"/>
  <c r="Q33" i="1"/>
  <c r="R33" i="1"/>
  <c r="S33" i="1"/>
  <c r="V33" i="1"/>
  <c r="W33" i="1"/>
  <c r="U33" i="1"/>
  <c r="D115" i="1"/>
  <c r="D116" i="1"/>
  <c r="D114" i="1"/>
  <c r="D109" i="1"/>
  <c r="D81" i="1"/>
  <c r="D82" i="1"/>
  <c r="D80" i="1"/>
  <c r="D69" i="1"/>
  <c r="D68" i="1"/>
  <c r="D36" i="1"/>
  <c r="D35" i="1"/>
  <c r="N116" i="1"/>
  <c r="N115" i="1"/>
  <c r="N68" i="1"/>
  <c r="N80" i="1"/>
  <c r="N109" i="1"/>
  <c r="N114" i="1"/>
  <c r="S116" i="1"/>
  <c r="N69" i="1"/>
  <c r="N82" i="1"/>
  <c r="N81" i="1"/>
  <c r="W36" i="1"/>
  <c r="N36" i="1"/>
  <c r="S36" i="1"/>
  <c r="Q114" i="1"/>
  <c r="Q109" i="1"/>
  <c r="Q80" i="1"/>
  <c r="Q69" i="1"/>
  <c r="Q68" i="1"/>
  <c r="D79" i="1"/>
  <c r="D78" i="1"/>
  <c r="I32" i="1"/>
  <c r="I115" i="1"/>
  <c r="O115" i="1"/>
  <c r="I116" i="1"/>
  <c r="O116" i="1"/>
  <c r="I114" i="1"/>
  <c r="O114" i="1"/>
  <c r="I109" i="1"/>
  <c r="O109" i="1"/>
  <c r="I81" i="1"/>
  <c r="O81" i="1"/>
  <c r="I82" i="1"/>
  <c r="O82" i="1"/>
  <c r="I80" i="1"/>
  <c r="O80" i="1"/>
  <c r="I71" i="1"/>
  <c r="I69" i="1"/>
  <c r="O69" i="1"/>
  <c r="I68" i="1"/>
  <c r="O68" i="1"/>
  <c r="I36" i="1"/>
  <c r="O36" i="1"/>
  <c r="D67" i="1"/>
  <c r="N113" i="1"/>
  <c r="N27" i="1"/>
  <c r="N108" i="1"/>
  <c r="N25" i="1"/>
  <c r="N74" i="1"/>
  <c r="N35" i="1"/>
  <c r="V26" i="1"/>
  <c r="T26" i="1"/>
  <c r="T24" i="1"/>
  <c r="R26" i="1"/>
  <c r="P26" i="1"/>
  <c r="I24" i="1"/>
  <c r="N24" i="1"/>
  <c r="F26" i="1"/>
  <c r="H26" i="1"/>
  <c r="I26" i="1"/>
  <c r="J26" i="1"/>
  <c r="K26" i="1"/>
  <c r="M26" i="1"/>
  <c r="N26" i="1"/>
  <c r="D26" i="1"/>
  <c r="D24" i="1"/>
  <c r="E26" i="1"/>
  <c r="F32" i="1"/>
  <c r="H32" i="1"/>
  <c r="J32" i="1"/>
  <c r="K32" i="1"/>
  <c r="M32" i="1"/>
  <c r="E32" i="1"/>
  <c r="V35" i="1"/>
  <c r="T35" i="1"/>
  <c r="R35" i="1"/>
  <c r="P35" i="1"/>
  <c r="E35" i="1"/>
  <c r="F35" i="1"/>
  <c r="H35" i="1"/>
  <c r="J35" i="1"/>
  <c r="K35" i="1"/>
  <c r="M35" i="1"/>
  <c r="V67" i="1"/>
  <c r="T67" i="1"/>
  <c r="R67" i="1"/>
  <c r="P67" i="1"/>
  <c r="E67" i="1"/>
  <c r="F67" i="1"/>
  <c r="H67" i="1"/>
  <c r="J67" i="1"/>
  <c r="K67" i="1"/>
  <c r="M67" i="1"/>
  <c r="V79" i="1"/>
  <c r="V78" i="1"/>
  <c r="T79" i="1"/>
  <c r="T78" i="1"/>
  <c r="R79" i="1"/>
  <c r="R78" i="1"/>
  <c r="P79" i="1"/>
  <c r="P78" i="1"/>
  <c r="E79" i="1"/>
  <c r="E78" i="1"/>
  <c r="F79" i="1"/>
  <c r="F78" i="1"/>
  <c r="H79" i="1"/>
  <c r="H78" i="1"/>
  <c r="J79" i="1"/>
  <c r="J78" i="1"/>
  <c r="K79" i="1"/>
  <c r="K78" i="1"/>
  <c r="M79" i="1"/>
  <c r="M78" i="1"/>
  <c r="V74" i="1"/>
  <c r="T74" i="1"/>
  <c r="R74" i="1"/>
  <c r="P74" i="1"/>
  <c r="E74" i="1"/>
  <c r="F74" i="1"/>
  <c r="J74" i="1"/>
  <c r="K74" i="1"/>
  <c r="M74" i="1"/>
  <c r="V71" i="1"/>
  <c r="T71" i="1"/>
  <c r="R71" i="1"/>
  <c r="P71" i="1"/>
  <c r="F71" i="1"/>
  <c r="H71" i="1"/>
  <c r="J71" i="1"/>
  <c r="J66" i="1"/>
  <c r="K71" i="1"/>
  <c r="M71" i="1"/>
  <c r="N71" i="1"/>
  <c r="D71" i="1"/>
  <c r="V76" i="1"/>
  <c r="T76" i="1"/>
  <c r="R76" i="1"/>
  <c r="P76" i="1"/>
  <c r="F76" i="1"/>
  <c r="H76" i="1"/>
  <c r="H73" i="1"/>
  <c r="J76" i="1"/>
  <c r="K76" i="1"/>
  <c r="M76" i="1"/>
  <c r="N76" i="1"/>
  <c r="E76" i="1"/>
  <c r="P108" i="1"/>
  <c r="P25" i="1"/>
  <c r="T113" i="1"/>
  <c r="T27" i="1"/>
  <c r="V113" i="1"/>
  <c r="V27" i="1"/>
  <c r="R113" i="1"/>
  <c r="R27" i="1"/>
  <c r="P113" i="1"/>
  <c r="P27" i="1"/>
  <c r="E113" i="1"/>
  <c r="E27" i="1"/>
  <c r="F113" i="1"/>
  <c r="F27" i="1"/>
  <c r="H113" i="1"/>
  <c r="H27" i="1"/>
  <c r="J113" i="1"/>
  <c r="J27" i="1"/>
  <c r="K113" i="1"/>
  <c r="K27" i="1"/>
  <c r="M113" i="1"/>
  <c r="M27" i="1"/>
  <c r="V108" i="1"/>
  <c r="V25" i="1"/>
  <c r="T108" i="1"/>
  <c r="T25" i="1"/>
  <c r="R108" i="1"/>
  <c r="R25" i="1"/>
  <c r="E108" i="1"/>
  <c r="E25" i="1"/>
  <c r="F108" i="1"/>
  <c r="F25" i="1"/>
  <c r="H108" i="1"/>
  <c r="H25" i="1"/>
  <c r="J108" i="1"/>
  <c r="J25" i="1"/>
  <c r="K108" i="1"/>
  <c r="K25" i="1"/>
  <c r="M108" i="1"/>
  <c r="M25" i="1"/>
  <c r="E71" i="1"/>
  <c r="E103" i="1"/>
  <c r="E24" i="1"/>
  <c r="F103" i="1"/>
  <c r="F24" i="1"/>
  <c r="H103" i="1"/>
  <c r="H24" i="1"/>
  <c r="J103" i="1"/>
  <c r="J24" i="1"/>
  <c r="K103" i="1"/>
  <c r="K24" i="1"/>
  <c r="M103" i="1"/>
  <c r="M24" i="1"/>
  <c r="P103" i="1"/>
  <c r="P24" i="1"/>
  <c r="R103" i="1"/>
  <c r="R24" i="1"/>
  <c r="V103" i="1"/>
  <c r="V24" i="1"/>
  <c r="E73" i="1"/>
  <c r="K66" i="1"/>
  <c r="K31" i="1"/>
  <c r="K30" i="1"/>
  <c r="K22" i="1"/>
  <c r="J31" i="1"/>
  <c r="J30" i="1"/>
  <c r="J22" i="1"/>
  <c r="K73" i="1"/>
  <c r="R73" i="1"/>
  <c r="H66" i="1"/>
  <c r="H65" i="1"/>
  <c r="H23" i="1"/>
  <c r="M66" i="1"/>
  <c r="F66" i="1"/>
  <c r="J73" i="1"/>
  <c r="J65" i="1"/>
  <c r="J23" i="1"/>
  <c r="E66" i="1"/>
  <c r="M73" i="1"/>
  <c r="M65" i="1"/>
  <c r="M23" i="1"/>
  <c r="F73" i="1"/>
  <c r="T66" i="1"/>
  <c r="I76" i="1"/>
  <c r="I67" i="1"/>
  <c r="I66" i="1"/>
  <c r="M31" i="1"/>
  <c r="M30" i="1"/>
  <c r="M22" i="1"/>
  <c r="F31" i="1"/>
  <c r="F30" i="1"/>
  <c r="F22" i="1"/>
  <c r="T73" i="1"/>
  <c r="E31" i="1"/>
  <c r="E30" i="1"/>
  <c r="E22" i="1"/>
  <c r="H31" i="1"/>
  <c r="H30" i="1"/>
  <c r="H22" i="1"/>
  <c r="V66" i="1"/>
  <c r="N67" i="1"/>
  <c r="N66" i="1"/>
  <c r="N79" i="1"/>
  <c r="N78" i="1"/>
  <c r="P73" i="1"/>
  <c r="V73" i="1"/>
  <c r="P66" i="1"/>
  <c r="R66" i="1"/>
  <c r="D108" i="1"/>
  <c r="D25" i="1"/>
  <c r="D76" i="1"/>
  <c r="D32" i="1"/>
  <c r="R32" i="1"/>
  <c r="R31" i="1"/>
  <c r="R30" i="1"/>
  <c r="R22" i="1"/>
  <c r="P32" i="1"/>
  <c r="P31" i="1"/>
  <c r="P30" i="1"/>
  <c r="P22" i="1"/>
  <c r="I108" i="1"/>
  <c r="I25" i="1"/>
  <c r="I79" i="1"/>
  <c r="I78" i="1"/>
  <c r="I113" i="1"/>
  <c r="I27" i="1"/>
  <c r="D74" i="1"/>
  <c r="I74" i="1"/>
  <c r="I35" i="1"/>
  <c r="I31" i="1"/>
  <c r="I30" i="1"/>
  <c r="I22" i="1"/>
  <c r="D113" i="1"/>
  <c r="D27" i="1"/>
  <c r="D66" i="1"/>
  <c r="N73" i="1"/>
  <c r="V65" i="1"/>
  <c r="V23" i="1"/>
  <c r="T65" i="1"/>
  <c r="T23" i="1"/>
  <c r="I73" i="1"/>
  <c r="I65" i="1"/>
  <c r="I23" i="1"/>
  <c r="I21" i="1"/>
  <c r="F65" i="1"/>
  <c r="F23" i="1"/>
  <c r="E65" i="1"/>
  <c r="E23" i="1"/>
  <c r="E21" i="1"/>
  <c r="J21" i="1"/>
  <c r="K65" i="1"/>
  <c r="K23" i="1"/>
  <c r="K21" i="1"/>
  <c r="F21" i="1"/>
  <c r="R65" i="1"/>
  <c r="R23" i="1"/>
  <c r="R21" i="1"/>
  <c r="M21" i="1"/>
  <c r="H21" i="1"/>
  <c r="P65" i="1"/>
  <c r="P23" i="1"/>
  <c r="P21" i="1"/>
  <c r="N65" i="1"/>
  <c r="N23" i="1"/>
  <c r="D73" i="1"/>
  <c r="D65" i="1"/>
  <c r="D23" i="1"/>
  <c r="D31" i="1"/>
  <c r="D30" i="1"/>
  <c r="D22" i="1"/>
  <c r="D21" i="1"/>
  <c r="T32" i="1"/>
  <c r="T31" i="1"/>
  <c r="T30" i="1"/>
  <c r="T22" i="1"/>
  <c r="T21" i="1"/>
  <c r="V32" i="1"/>
  <c r="V31" i="1"/>
  <c r="V30" i="1"/>
  <c r="V22" i="1"/>
  <c r="V21" i="1"/>
  <c r="N33" i="1"/>
  <c r="O33" i="1"/>
  <c r="N32" i="1"/>
  <c r="N31" i="1"/>
  <c r="N30" i="1"/>
  <c r="N22" i="1"/>
  <c r="N21" i="1"/>
</calcChain>
</file>

<file path=xl/sharedStrings.xml><?xml version="1.0" encoding="utf-8"?>
<sst xmlns="http://schemas.openxmlformats.org/spreadsheetml/2006/main" count="302" uniqueCount="148">
  <si>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</si>
  <si>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</si>
  <si>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</si>
  <si>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Отклонение от плана финансирования по итогам отчетного периода</t>
  </si>
  <si>
    <t>Причины отклонений</t>
  </si>
  <si>
    <t>млн. рублей (с НДС)</t>
  </si>
  <si>
    <t>%</t>
  </si>
  <si>
    <t>План</t>
  </si>
  <si>
    <t>Факт</t>
  </si>
  <si>
    <t>ВСЕГО по инвестиционной программе, в том числе:</t>
  </si>
  <si>
    <t>Финансирование капитальных вложений, млн. рублей (с НДС)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</si>
  <si>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</si>
  <si>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</si>
  <si>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</si>
  <si>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</si>
  <si>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</si>
  <si>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</si>
  <si>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Г</t>
  </si>
  <si>
    <t>1.1</t>
  </si>
  <si>
    <t>…</t>
  </si>
  <si>
    <t>1.2</t>
  </si>
  <si>
    <t>1.3</t>
  </si>
  <si>
    <t>I_172118182</t>
  </si>
  <si>
    <t>1.4</t>
  </si>
  <si>
    <t>1.5</t>
  </si>
  <si>
    <t>I_172118178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</si>
  <si>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</si>
  <si>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</si>
  <si>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</si>
  <si>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</si>
  <si>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</si>
  <si>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</si>
  <si>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</si>
  <si>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</si>
  <si>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</si>
  <si>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</si>
  <si>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</si>
  <si>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</si>
  <si>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</si>
  <si>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</si>
  <si>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</si>
  <si>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</si>
  <si>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</si>
  <si>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</si>
  <si>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</si>
  <si>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</si>
  <si>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</si>
  <si>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</si>
  <si>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</si>
  <si>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</si>
  <si>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</si>
  <si>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</si>
  <si>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</si>
  <si>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</si>
  <si>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</si>
  <si>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</si>
  <si>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</si>
  <si>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</si>
  <si>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</si>
  <si>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</si>
  <si>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</si>
  <si>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</si>
  <si>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</si>
  <si>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</si>
  <si>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</si>
  <si>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</si>
  <si>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</si>
  <si>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</si>
  <si>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</si>
  <si>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</si>
  <si>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</si>
  <si>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</si>
  <si>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</si>
  <si>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</si>
  <si>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</si>
  <si>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</si>
  <si>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</si>
  <si>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</si>
  <si>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</si>
  <si>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</si>
  <si>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</si>
  <si>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</si>
  <si>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</si>
  <si>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</si>
  <si>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</si>
  <si>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</si>
  <si>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</si>
  <si>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</si>
  <si>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</si>
  <si>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</si>
  <si>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</si>
  <si>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</si>
  <si>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</si>
  <si>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</si>
  <si>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</si>
  <si>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</si>
  <si>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</si>
  <si>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</si>
  <si>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</si>
  <si>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</si>
  <si>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</si>
  <si>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</si>
  <si>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</si>
  <si>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</si>
  <si>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</si>
  <si>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</si>
  <si>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</si>
  <si>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</si>
  <si>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</si>
  <si>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</si>
  <si>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</si>
  <si>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</si>
  <si>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</si>
  <si>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</si>
  <si>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</si>
  <si>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</si>
  <si>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</si>
  <si>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</si>
  <si>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</si>
  <si>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</si>
  <si>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</si>
  <si>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11. Отчет об исполнении плана финансирования  капитальных вложений по источникам финансирования инвестиционных проектов инвестиционной программы (квартальный)</t>
  </si>
  <si>
    <t>Приложение № 11</t>
  </si>
  <si>
    <t xml:space="preserve">                                            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</si>
  <si>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</si>
  <si>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</si>
  <si>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</si>
  <si>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Технологическое присоединение энергопринимающих устройств потребителей максимальной мощностью до 15 кВт (2020г.) включительно, всего</t>
  </si>
  <si>
    <t>Технологическое присоединение энергопринимающих устройств потребителей максимальной мощностью до 150 кВт (2020г.) включительно, всего</t>
  </si>
  <si>
    <t>Реконструкция ТП-106. Замена трансформатора ТМ 100/10/0,4 на ТМГСУ11 100/10/0,4 (кВА)</t>
  </si>
  <si>
    <t>G_172121056</t>
  </si>
  <si>
    <t>Реконструкция ТП-153. Замена трансформатора ТМ 160/10/0,4 на ТМГСУ11 160/10/0,4 (кВА)</t>
  </si>
  <si>
    <t>G_172121060</t>
  </si>
  <si>
    <t>Установка АСКУЭ в целях технологического присоединения, кол-во точек в 2018г.-149шт., в 2019г.-149шт., в 2020г.-88шт., в 2021г.-62шт.</t>
  </si>
  <si>
    <t>Установка АСКУЭ (ТП-157), кол-во точек 76шт.</t>
  </si>
  <si>
    <t>К_172121234</t>
  </si>
  <si>
    <t>Установка АСКУЭ согласно ПП №522 от 27.12.2018г., кол-во точек в 2020г.-300шт., 2021г.-295шт.</t>
  </si>
  <si>
    <t>К_172121228</t>
  </si>
  <si>
    <t>Строительство ЛЭП 10 кВ в части пересечение РЖД (ПИР и ГНБ со страховочным пакетом)</t>
  </si>
  <si>
    <t>L_172121245</t>
  </si>
  <si>
    <t>Покупка трактора JCB 4CX (1 шт.)</t>
  </si>
  <si>
    <t>Покупка УАЗ (1 шт.)</t>
  </si>
  <si>
    <t>К_172121236</t>
  </si>
  <si>
    <t>I_172119196</t>
  </si>
  <si>
    <t>Всего за год 2021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</si>
  <si>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23.06.2019 г./№174-О от 13.07.2020 г.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</si>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</sst>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rgb="FF22222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/>
    </xf>
    <xf numFmtId="4" fontId="6" fillId="0" borderId="1" xfId="1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/>
    <xf numFmtId="0" fontId="0" fillId="0" borderId="0" xfId="0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5" fillId="0" borderId="0" xfId="0" applyFont="1" applyBorder="1" applyAlignment="1">
      <alignment wrapText="1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164" fontId="6" fillId="0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horizontal="left" vertical="center" wrapText="1"/>
    </xf>
    <xf numFmtId="164" fontId="7" fillId="2" borderId="1" xfId="1" applyNumberFormat="1" applyFont="1" applyFill="1" applyBorder="1" applyAlignment="1">
      <alignment horizontal="center" vertical="center"/>
    </xf>
    <xf numFmtId="49" fontId="7" fillId="3" borderId="1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/>
    </xf>
    <xf numFmtId="0" fontId="7" fillId="0" borderId="1" xfId="1" applyFont="1" applyFill="1" applyBorder="1"/>
    <xf numFmtId="0" fontId="6" fillId="0" borderId="1" xfId="1" applyFont="1" applyFill="1" applyBorder="1" applyAlignment="1">
      <alignment horizontal="center" wrapText="1"/>
    </xf>
    <xf numFmtId="1" fontId="6" fillId="0" borderId="1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/>
    </xf>
    <xf numFmtId="1" fontId="7" fillId="2" borderId="1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/>
    <xf numFmtId="0" fontId="3" fillId="0" borderId="0" xfId="0" applyFont="1" applyAlignment="1">
      <alignment horizontal="center" wrapText="1"/>
    </xf>
    <xf numFmtId="0" fontId="9" fillId="0" borderId="0" xfId="0" applyFont="1" applyAlignment="1">
      <alignment vertical="top"/>
    </xf>
    <xf numFmtId="164" fontId="7" fillId="2" borderId="1" xfId="1" applyNumberFormat="1" applyFont="1" applyFill="1" applyBorder="1" applyAlignment="1">
      <alignment horizontal="center" vertical="center" wrapText="1"/>
    </xf>
    <xf numFmtId="164" fontId="2" fillId="2" borderId="1" xfId="2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7"/>
  <sheetViews>
    <sheetView tabSelected="1" topLeftCell="A15" zoomScale="70" zoomScaleNormal="70" workbookViewId="0">
      <pane xSplit="3" ySplit="7" topLeftCell="D22" activePane="bottomRight" state="frozen"/>
      <selection activeCell="A15" sqref="A15"/>
      <selection pane="topRight" activeCell="D15" sqref="D15"/>
      <selection pane="bottomLeft" activeCell="A22" sqref="A22"/>
      <selection pane="bottomRight" activeCell="I21" sqref="I21"/>
    </sheetView>
  </sheetViews>
  <sheetFormatPr defaultRowHeight="15" x14ac:dyDescent="0.25"/>
  <cols>
    <col min="1" max="1" width="15" style="1" customWidth="1"/>
    <col min="2" max="2" width="34.7109375" customWidth="1"/>
    <col min="3" max="3" width="14.85546875" style="1" customWidth="1"/>
    <col min="4" max="23" width="11.140625" customWidth="1"/>
    <col min="24" max="24" width="22.140625" customWidth="1"/>
  </cols>
  <sheetData>
    <row r="1" spans="1:24" s="11" customFormat="1" ht="15" customHeight="1" x14ac:dyDescent="0.2">
      <c r="A1" s="10"/>
      <c r="C1" s="12"/>
      <c r="R1" s="13"/>
      <c r="S1" s="13"/>
      <c r="X1" s="14" t="s">
        <v>122</v>
      </c>
    </row>
    <row r="2" spans="1:24" s="11" customFormat="1" ht="15" customHeight="1" x14ac:dyDescent="0.2">
      <c r="A2" s="10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3"/>
      <c r="S2" s="13"/>
      <c r="X2" s="14" t="s">
        <v>118</v>
      </c>
    </row>
    <row r="3" spans="1:24" s="11" customFormat="1" ht="15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3"/>
      <c r="S3" s="13"/>
      <c r="X3" s="14" t="s">
        <v>119</v>
      </c>
    </row>
    <row r="4" spans="1:24" s="11" customFormat="1" ht="15" customHeight="1" x14ac:dyDescent="0.2">
      <c r="A4" s="41" t="s">
        <v>121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</row>
    <row r="5" spans="1:24" s="11" customFormat="1" ht="15" customHeight="1" x14ac:dyDescent="0.2">
      <c r="A5" s="41" t="s">
        <v>147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</row>
    <row r="6" spans="1:24" s="11" customFormat="1" ht="15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4" s="11" customFormat="1" ht="15" customHeight="1" x14ac:dyDescent="0.25">
      <c r="A7" s="42" t="s">
        <v>120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</row>
    <row r="8" spans="1:24" s="11" customFormat="1" ht="15" customHeight="1" x14ac:dyDescent="0.2">
      <c r="A8" s="38" t="s">
        <v>123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 t="s">
        <v>124</v>
      </c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</row>
    <row r="9" spans="1:24" s="11" customFormat="1" ht="15" customHeight="1" x14ac:dyDescent="0.2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4" s="11" customFormat="1" ht="15" customHeight="1" x14ac:dyDescent="0.25">
      <c r="A10" s="42" t="s">
        <v>146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</row>
    <row r="11" spans="1:24" s="11" customFormat="1" ht="15" customHeight="1" x14ac:dyDescent="0.25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</row>
    <row r="12" spans="1:24" s="11" customFormat="1" ht="15" customHeight="1" x14ac:dyDescent="0.25">
      <c r="A12" s="42" t="s">
        <v>145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</row>
    <row r="13" spans="1:24" s="11" customFormat="1" ht="15" customHeight="1" x14ac:dyDescent="0.2">
      <c r="A13" s="38" t="s">
        <v>125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 t="s">
        <v>126</v>
      </c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</row>
    <row r="14" spans="1:24" s="11" customFormat="1" ht="15" customHeight="1" x14ac:dyDescent="0.2">
      <c r="A14" s="10"/>
      <c r="C14" s="12"/>
    </row>
    <row r="15" spans="1:24" ht="18.75" customHeight="1" x14ac:dyDescent="0.25">
      <c r="A15" s="43" t="s">
        <v>0</v>
      </c>
      <c r="B15" s="43" t="s">
        <v>1</v>
      </c>
      <c r="C15" s="43" t="s">
        <v>2</v>
      </c>
      <c r="D15" s="43" t="s">
        <v>10</v>
      </c>
      <c r="E15" s="43"/>
      <c r="F15" s="43"/>
      <c r="G15" s="43"/>
      <c r="H15" s="43"/>
      <c r="I15" s="43"/>
      <c r="J15" s="43"/>
      <c r="K15" s="43"/>
      <c r="L15" s="43"/>
      <c r="M15" s="43"/>
      <c r="N15" s="43" t="s">
        <v>3</v>
      </c>
      <c r="O15" s="43"/>
      <c r="P15" s="43"/>
      <c r="Q15" s="43"/>
      <c r="R15" s="43"/>
      <c r="S15" s="43"/>
      <c r="T15" s="43"/>
      <c r="U15" s="43"/>
      <c r="V15" s="43"/>
      <c r="W15" s="43"/>
      <c r="X15" s="45" t="s">
        <v>4</v>
      </c>
    </row>
    <row r="16" spans="1:24" ht="18.75" customHeight="1" x14ac:dyDescent="0.25">
      <c r="A16" s="43"/>
      <c r="B16" s="43"/>
      <c r="C16" s="43"/>
      <c r="D16" s="43" t="s">
        <v>144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5"/>
    </row>
    <row r="17" spans="1:24" ht="18.75" customHeight="1" x14ac:dyDescent="0.25">
      <c r="A17" s="43"/>
      <c r="B17" s="43"/>
      <c r="C17" s="43"/>
      <c r="D17" s="43" t="s">
        <v>7</v>
      </c>
      <c r="E17" s="43"/>
      <c r="F17" s="43"/>
      <c r="G17" s="43"/>
      <c r="H17" s="43"/>
      <c r="I17" s="43" t="s">
        <v>8</v>
      </c>
      <c r="J17" s="43"/>
      <c r="K17" s="43"/>
      <c r="L17" s="43"/>
      <c r="M17" s="43"/>
      <c r="N17" s="43" t="s">
        <v>11</v>
      </c>
      <c r="O17" s="43"/>
      <c r="P17" s="43" t="s">
        <v>12</v>
      </c>
      <c r="Q17" s="43"/>
      <c r="R17" s="43" t="s">
        <v>13</v>
      </c>
      <c r="S17" s="43"/>
      <c r="T17" s="43" t="s">
        <v>14</v>
      </c>
      <c r="U17" s="43"/>
      <c r="V17" s="43" t="s">
        <v>15</v>
      </c>
      <c r="W17" s="43"/>
      <c r="X17" s="45"/>
    </row>
    <row r="18" spans="1:24" ht="100.5" customHeight="1" x14ac:dyDescent="0.25">
      <c r="A18" s="43"/>
      <c r="B18" s="43"/>
      <c r="C18" s="43"/>
      <c r="D18" s="44" t="s">
        <v>11</v>
      </c>
      <c r="E18" s="44" t="s">
        <v>12</v>
      </c>
      <c r="F18" s="44" t="s">
        <v>13</v>
      </c>
      <c r="G18" s="44" t="s">
        <v>14</v>
      </c>
      <c r="H18" s="44" t="s">
        <v>15</v>
      </c>
      <c r="I18" s="44" t="s">
        <v>16</v>
      </c>
      <c r="J18" s="44" t="s">
        <v>12</v>
      </c>
      <c r="K18" s="44" t="s">
        <v>13</v>
      </c>
      <c r="L18" s="44" t="s">
        <v>14</v>
      </c>
      <c r="M18" s="44" t="s">
        <v>15</v>
      </c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5"/>
    </row>
    <row r="19" spans="1:24" ht="39" customHeight="1" x14ac:dyDescent="0.25">
      <c r="A19" s="43"/>
      <c r="B19" s="43"/>
      <c r="C19" s="43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7" t="s">
        <v>5</v>
      </c>
      <c r="O19" s="7" t="s">
        <v>6</v>
      </c>
      <c r="P19" s="7" t="s">
        <v>5</v>
      </c>
      <c r="Q19" s="7" t="s">
        <v>6</v>
      </c>
      <c r="R19" s="7" t="s">
        <v>5</v>
      </c>
      <c r="S19" s="7" t="s">
        <v>6</v>
      </c>
      <c r="T19" s="7" t="s">
        <v>5</v>
      </c>
      <c r="U19" s="7" t="s">
        <v>6</v>
      </c>
      <c r="V19" s="7" t="s">
        <v>5</v>
      </c>
      <c r="W19" s="7" t="s">
        <v>6</v>
      </c>
      <c r="X19" s="45"/>
    </row>
    <row r="20" spans="1:24" s="9" customFormat="1" x14ac:dyDescent="0.25">
      <c r="A20" s="8">
        <v>1</v>
      </c>
      <c r="B20" s="8">
        <v>2</v>
      </c>
      <c r="C20" s="8">
        <v>3</v>
      </c>
      <c r="D20" s="8">
        <v>4</v>
      </c>
      <c r="E20" s="8">
        <v>5</v>
      </c>
      <c r="F20" s="8">
        <v>6</v>
      </c>
      <c r="G20" s="8">
        <v>7</v>
      </c>
      <c r="H20" s="8">
        <v>8</v>
      </c>
      <c r="I20" s="8">
        <v>9</v>
      </c>
      <c r="J20" s="8">
        <v>10</v>
      </c>
      <c r="K20" s="8">
        <v>11</v>
      </c>
      <c r="L20" s="8">
        <v>12</v>
      </c>
      <c r="M20" s="8">
        <v>13</v>
      </c>
      <c r="N20" s="8">
        <v>14</v>
      </c>
      <c r="O20" s="8">
        <v>15</v>
      </c>
      <c r="P20" s="8">
        <v>16</v>
      </c>
      <c r="Q20" s="8">
        <v>17</v>
      </c>
      <c r="R20" s="8">
        <v>18</v>
      </c>
      <c r="S20" s="8">
        <v>19</v>
      </c>
      <c r="T20" s="8">
        <v>20</v>
      </c>
      <c r="U20" s="8">
        <v>21</v>
      </c>
      <c r="V20" s="8">
        <v>22</v>
      </c>
      <c r="W20" s="8">
        <v>23</v>
      </c>
      <c r="X20" s="8">
        <v>24</v>
      </c>
    </row>
    <row r="21" spans="1:24" s="6" customFormat="1" ht="25.5" x14ac:dyDescent="0.25">
      <c r="A21" s="18" t="s">
        <v>26</v>
      </c>
      <c r="B21" s="19" t="s">
        <v>9</v>
      </c>
      <c r="C21" s="18" t="s">
        <v>17</v>
      </c>
      <c r="D21" s="2">
        <f>SUM(D22:D28)</f>
        <v>12.413</v>
      </c>
      <c r="E21" s="2">
        <f>SUM(E22:E28)</f>
        <v>0</v>
      </c>
      <c r="F21" s="2">
        <f t="shared" ref="F21:V21" si="0">SUM(F22:F28)</f>
        <v>0</v>
      </c>
      <c r="G21" s="2">
        <f t="shared" ref="G21" si="1">SUM(G22:G28)</f>
        <v>11.868300000000001</v>
      </c>
      <c r="H21" s="2">
        <f t="shared" si="0"/>
        <v>0.54469999999999996</v>
      </c>
      <c r="I21" s="2">
        <f t="shared" si="0"/>
        <v>38.200339999999997</v>
      </c>
      <c r="J21" s="2">
        <f t="shared" si="0"/>
        <v>0</v>
      </c>
      <c r="K21" s="2">
        <f t="shared" si="0"/>
        <v>0</v>
      </c>
      <c r="L21" s="2">
        <f t="shared" ref="L21" si="2">SUM(L22:L28)</f>
        <v>10.538300000000001</v>
      </c>
      <c r="M21" s="2">
        <f t="shared" si="0"/>
        <v>27.662039999999998</v>
      </c>
      <c r="N21" s="2">
        <f t="shared" si="0"/>
        <v>25.787339999999997</v>
      </c>
      <c r="O21" s="33"/>
      <c r="P21" s="2">
        <f t="shared" si="0"/>
        <v>0</v>
      </c>
      <c r="Q21" s="33"/>
      <c r="R21" s="2">
        <f t="shared" si="0"/>
        <v>0</v>
      </c>
      <c r="S21" s="33"/>
      <c r="T21" s="2">
        <f t="shared" si="0"/>
        <v>-1.33</v>
      </c>
      <c r="U21" s="33"/>
      <c r="V21" s="2">
        <f t="shared" si="0"/>
        <v>27.117339999999999</v>
      </c>
      <c r="W21" s="33"/>
      <c r="X21" s="18"/>
    </row>
    <row r="22" spans="1:24" s="6" customFormat="1" x14ac:dyDescent="0.25">
      <c r="A22" s="18" t="s">
        <v>27</v>
      </c>
      <c r="B22" s="19" t="s">
        <v>28</v>
      </c>
      <c r="C22" s="18" t="s">
        <v>17</v>
      </c>
      <c r="D22" s="2">
        <f>D30</f>
        <v>0</v>
      </c>
      <c r="E22" s="2">
        <f>E30</f>
        <v>0</v>
      </c>
      <c r="F22" s="2">
        <f t="shared" ref="F22:N22" si="3">F30</f>
        <v>0</v>
      </c>
      <c r="G22" s="2">
        <f t="shared" ref="G22" si="4">G30</f>
        <v>0</v>
      </c>
      <c r="H22" s="2">
        <f t="shared" si="3"/>
        <v>0</v>
      </c>
      <c r="I22" s="2">
        <f t="shared" si="3"/>
        <v>27.662039999999998</v>
      </c>
      <c r="J22" s="2">
        <f t="shared" si="3"/>
        <v>0</v>
      </c>
      <c r="K22" s="2">
        <f t="shared" si="3"/>
        <v>0</v>
      </c>
      <c r="L22" s="2">
        <f t="shared" ref="L22" si="5">L30</f>
        <v>0</v>
      </c>
      <c r="M22" s="2">
        <f t="shared" si="3"/>
        <v>27.662039999999998</v>
      </c>
      <c r="N22" s="2">
        <f t="shared" si="3"/>
        <v>27.662039999999998</v>
      </c>
      <c r="O22" s="33"/>
      <c r="P22" s="2">
        <f t="shared" ref="P22" si="6">P30</f>
        <v>0</v>
      </c>
      <c r="Q22" s="33"/>
      <c r="R22" s="2">
        <f t="shared" ref="R22" si="7">R30</f>
        <v>0</v>
      </c>
      <c r="S22" s="33"/>
      <c r="T22" s="2">
        <f t="shared" ref="T22" si="8">T30</f>
        <v>0</v>
      </c>
      <c r="U22" s="33"/>
      <c r="V22" s="2">
        <f t="shared" ref="V22" si="9">V30</f>
        <v>27.662039999999998</v>
      </c>
      <c r="W22" s="33"/>
      <c r="X22" s="18"/>
    </row>
    <row r="23" spans="1:24" s="6" customFormat="1" ht="25.5" x14ac:dyDescent="0.25">
      <c r="A23" s="18" t="s">
        <v>29</v>
      </c>
      <c r="B23" s="19" t="s">
        <v>30</v>
      </c>
      <c r="C23" s="18" t="s">
        <v>17</v>
      </c>
      <c r="D23" s="2">
        <f>D65</f>
        <v>3.3643999999999998</v>
      </c>
      <c r="E23" s="2">
        <f>E65</f>
        <v>0</v>
      </c>
      <c r="F23" s="2">
        <f t="shared" ref="F23:N23" si="10">F65</f>
        <v>0</v>
      </c>
      <c r="G23" s="2">
        <f t="shared" ref="G23" si="11">G65</f>
        <v>2.8197000000000001</v>
      </c>
      <c r="H23" s="2">
        <f t="shared" si="10"/>
        <v>0.54469999999999996</v>
      </c>
      <c r="I23" s="2">
        <f t="shared" si="10"/>
        <v>0</v>
      </c>
      <c r="J23" s="2">
        <f t="shared" si="10"/>
        <v>0</v>
      </c>
      <c r="K23" s="2">
        <f t="shared" si="10"/>
        <v>0</v>
      </c>
      <c r="L23" s="2">
        <f t="shared" ref="L23" si="12">L65</f>
        <v>0</v>
      </c>
      <c r="M23" s="2">
        <f t="shared" si="10"/>
        <v>0</v>
      </c>
      <c r="N23" s="2">
        <f t="shared" si="10"/>
        <v>-3.3643999999999998</v>
      </c>
      <c r="O23" s="33"/>
      <c r="P23" s="2">
        <f t="shared" ref="P23" si="13">P65</f>
        <v>0</v>
      </c>
      <c r="Q23" s="33"/>
      <c r="R23" s="2">
        <f t="shared" ref="R23" si="14">R65</f>
        <v>0</v>
      </c>
      <c r="S23" s="33"/>
      <c r="T23" s="2">
        <f t="shared" ref="T23" si="15">T65</f>
        <v>-2.8197000000000001</v>
      </c>
      <c r="U23" s="33"/>
      <c r="V23" s="2">
        <f t="shared" ref="V23" si="16">V65</f>
        <v>-0.54469999999999996</v>
      </c>
      <c r="W23" s="33"/>
      <c r="X23" s="18"/>
    </row>
    <row r="24" spans="1:24" s="6" customFormat="1" ht="51" x14ac:dyDescent="0.25">
      <c r="A24" s="18" t="s">
        <v>31</v>
      </c>
      <c r="B24" s="19" t="s">
        <v>32</v>
      </c>
      <c r="C24" s="18" t="s">
        <v>17</v>
      </c>
      <c r="D24" s="2">
        <f>D103</f>
        <v>0</v>
      </c>
      <c r="E24" s="2">
        <f>E103</f>
        <v>0</v>
      </c>
      <c r="F24" s="2">
        <f t="shared" ref="F24:N24" si="17">F103</f>
        <v>0</v>
      </c>
      <c r="G24" s="2">
        <f t="shared" ref="G24" si="18">G103</f>
        <v>0</v>
      </c>
      <c r="H24" s="2">
        <f t="shared" si="17"/>
        <v>0</v>
      </c>
      <c r="I24" s="2">
        <f t="shared" si="17"/>
        <v>0</v>
      </c>
      <c r="J24" s="2">
        <f t="shared" si="17"/>
        <v>0</v>
      </c>
      <c r="K24" s="2">
        <f t="shared" si="17"/>
        <v>0</v>
      </c>
      <c r="L24" s="2">
        <f t="shared" ref="L24" si="19">L103</f>
        <v>0</v>
      </c>
      <c r="M24" s="2">
        <f t="shared" si="17"/>
        <v>0</v>
      </c>
      <c r="N24" s="2">
        <f t="shared" si="17"/>
        <v>0</v>
      </c>
      <c r="O24" s="33"/>
      <c r="P24" s="2">
        <f t="shared" ref="P24" si="20">P103</f>
        <v>0</v>
      </c>
      <c r="Q24" s="33"/>
      <c r="R24" s="2">
        <f t="shared" ref="R24" si="21">R103</f>
        <v>0</v>
      </c>
      <c r="S24" s="33"/>
      <c r="T24" s="2">
        <f t="shared" ref="T24" si="22">T103</f>
        <v>0</v>
      </c>
      <c r="U24" s="33"/>
      <c r="V24" s="2">
        <f t="shared" ref="V24" si="23">V103</f>
        <v>0</v>
      </c>
      <c r="W24" s="33"/>
      <c r="X24" s="18"/>
    </row>
    <row r="25" spans="1:24" s="6" customFormat="1" ht="25.5" x14ac:dyDescent="0.25">
      <c r="A25" s="18" t="s">
        <v>33</v>
      </c>
      <c r="B25" s="19" t="s">
        <v>34</v>
      </c>
      <c r="C25" s="18" t="s">
        <v>17</v>
      </c>
      <c r="D25" s="2">
        <f>D108</f>
        <v>0</v>
      </c>
      <c r="E25" s="2">
        <f>E108</f>
        <v>0</v>
      </c>
      <c r="F25" s="2">
        <f t="shared" ref="F25:N25" si="24">F108</f>
        <v>0</v>
      </c>
      <c r="G25" s="2">
        <f t="shared" ref="G25" si="25">G108</f>
        <v>0</v>
      </c>
      <c r="H25" s="2">
        <f t="shared" si="24"/>
        <v>0</v>
      </c>
      <c r="I25" s="2">
        <f t="shared" si="24"/>
        <v>0</v>
      </c>
      <c r="J25" s="2">
        <f t="shared" si="24"/>
        <v>0</v>
      </c>
      <c r="K25" s="2">
        <f t="shared" si="24"/>
        <v>0</v>
      </c>
      <c r="L25" s="2">
        <f t="shared" ref="L25" si="26">L108</f>
        <v>0</v>
      </c>
      <c r="M25" s="2">
        <f t="shared" si="24"/>
        <v>0</v>
      </c>
      <c r="N25" s="2">
        <f t="shared" si="24"/>
        <v>0</v>
      </c>
      <c r="O25" s="33"/>
      <c r="P25" s="2">
        <f t="shared" ref="P25" si="27">P108</f>
        <v>0</v>
      </c>
      <c r="Q25" s="33"/>
      <c r="R25" s="2">
        <f t="shared" ref="R25" si="28">R108</f>
        <v>0</v>
      </c>
      <c r="S25" s="33"/>
      <c r="T25" s="2">
        <f t="shared" ref="T25" si="29">T108</f>
        <v>0</v>
      </c>
      <c r="U25" s="33"/>
      <c r="V25" s="2">
        <f t="shared" ref="V25" si="30">V108</f>
        <v>0</v>
      </c>
      <c r="W25" s="33"/>
      <c r="X25" s="18"/>
    </row>
    <row r="26" spans="1:24" s="6" customFormat="1" ht="38.25" x14ac:dyDescent="0.25">
      <c r="A26" s="18" t="s">
        <v>35</v>
      </c>
      <c r="B26" s="19" t="s">
        <v>36</v>
      </c>
      <c r="C26" s="18" t="s">
        <v>17</v>
      </c>
      <c r="D26" s="2">
        <f>D111</f>
        <v>0</v>
      </c>
      <c r="E26" s="2">
        <f>E111</f>
        <v>0</v>
      </c>
      <c r="F26" s="2">
        <f t="shared" ref="F26:N26" si="31">F111</f>
        <v>0</v>
      </c>
      <c r="G26" s="2">
        <f t="shared" ref="G26" si="32">G111</f>
        <v>0</v>
      </c>
      <c r="H26" s="2">
        <f t="shared" si="31"/>
        <v>0</v>
      </c>
      <c r="I26" s="2">
        <f t="shared" si="31"/>
        <v>0</v>
      </c>
      <c r="J26" s="2">
        <f t="shared" si="31"/>
        <v>0</v>
      </c>
      <c r="K26" s="2">
        <f t="shared" si="31"/>
        <v>0</v>
      </c>
      <c r="L26" s="2">
        <f t="shared" ref="L26" si="33">L111</f>
        <v>0</v>
      </c>
      <c r="M26" s="2">
        <f t="shared" si="31"/>
        <v>0</v>
      </c>
      <c r="N26" s="2">
        <f t="shared" si="31"/>
        <v>0</v>
      </c>
      <c r="O26" s="33"/>
      <c r="P26" s="2">
        <f t="shared" ref="P26" si="34">P111</f>
        <v>0</v>
      </c>
      <c r="Q26" s="33"/>
      <c r="R26" s="2">
        <f t="shared" ref="R26" si="35">R111</f>
        <v>0</v>
      </c>
      <c r="S26" s="33"/>
      <c r="T26" s="2">
        <f t="shared" ref="T26" si="36">T111</f>
        <v>0</v>
      </c>
      <c r="U26" s="33"/>
      <c r="V26" s="2">
        <f t="shared" ref="V26" si="37">V111</f>
        <v>0</v>
      </c>
      <c r="W26" s="33"/>
      <c r="X26" s="18"/>
    </row>
    <row r="27" spans="1:24" s="6" customFormat="1" ht="25.5" x14ac:dyDescent="0.25">
      <c r="A27" s="18" t="s">
        <v>37</v>
      </c>
      <c r="B27" s="19" t="s">
        <v>38</v>
      </c>
      <c r="C27" s="18" t="s">
        <v>17</v>
      </c>
      <c r="D27" s="2">
        <f>D113</f>
        <v>9.0486000000000004</v>
      </c>
      <c r="E27" s="2">
        <f>E113</f>
        <v>0</v>
      </c>
      <c r="F27" s="2">
        <f t="shared" ref="F27:N27" si="38">F113</f>
        <v>0</v>
      </c>
      <c r="G27" s="2">
        <f t="shared" ref="G27" si="39">G113</f>
        <v>9.0486000000000004</v>
      </c>
      <c r="H27" s="2">
        <f t="shared" si="38"/>
        <v>0</v>
      </c>
      <c r="I27" s="2">
        <f t="shared" si="38"/>
        <v>10.538300000000001</v>
      </c>
      <c r="J27" s="2">
        <f t="shared" si="38"/>
        <v>0</v>
      </c>
      <c r="K27" s="2">
        <f t="shared" si="38"/>
        <v>0</v>
      </c>
      <c r="L27" s="2">
        <f t="shared" ref="L27" si="40">L113</f>
        <v>10.538300000000001</v>
      </c>
      <c r="M27" s="2">
        <f t="shared" si="38"/>
        <v>0</v>
      </c>
      <c r="N27" s="2">
        <f t="shared" si="38"/>
        <v>1.4897</v>
      </c>
      <c r="O27" s="33"/>
      <c r="P27" s="2">
        <f t="shared" ref="P27" si="41">P113</f>
        <v>0</v>
      </c>
      <c r="Q27" s="33"/>
      <c r="R27" s="2">
        <f t="shared" ref="R27" si="42">R113</f>
        <v>0</v>
      </c>
      <c r="S27" s="33"/>
      <c r="T27" s="2">
        <f t="shared" ref="T27" si="43">T113</f>
        <v>1.4897</v>
      </c>
      <c r="U27" s="33"/>
      <c r="V27" s="2">
        <f t="shared" ref="V27" si="44">V113</f>
        <v>0</v>
      </c>
      <c r="W27" s="33"/>
      <c r="X27" s="18"/>
    </row>
    <row r="28" spans="1:24" s="6" customFormat="1" x14ac:dyDescent="0.25">
      <c r="A28" s="20"/>
      <c r="B28" s="21"/>
      <c r="C28" s="20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4"/>
      <c r="P28" s="3"/>
      <c r="Q28" s="34"/>
      <c r="R28" s="3"/>
      <c r="S28" s="34"/>
      <c r="T28" s="3"/>
      <c r="U28" s="34"/>
      <c r="V28" s="3"/>
      <c r="W28" s="34"/>
      <c r="X28" s="20"/>
    </row>
    <row r="29" spans="1:24" s="6" customFormat="1" x14ac:dyDescent="0.25">
      <c r="A29" s="18" t="s">
        <v>39</v>
      </c>
      <c r="B29" s="19" t="s">
        <v>40</v>
      </c>
      <c r="C29" s="18" t="s">
        <v>17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33"/>
      <c r="P29" s="2"/>
      <c r="Q29" s="33"/>
      <c r="R29" s="2"/>
      <c r="S29" s="33"/>
      <c r="T29" s="2"/>
      <c r="U29" s="33"/>
      <c r="V29" s="2"/>
      <c r="W29" s="33"/>
      <c r="X29" s="18"/>
    </row>
    <row r="30" spans="1:24" s="6" customFormat="1" ht="25.5" x14ac:dyDescent="0.25">
      <c r="A30" s="18" t="s">
        <v>18</v>
      </c>
      <c r="B30" s="19" t="s">
        <v>41</v>
      </c>
      <c r="C30" s="18" t="s">
        <v>17</v>
      </c>
      <c r="D30" s="2">
        <f t="shared" ref="D30:N30" si="45">D31+D40+D45+D60</f>
        <v>0</v>
      </c>
      <c r="E30" s="2">
        <f t="shared" si="45"/>
        <v>0</v>
      </c>
      <c r="F30" s="2">
        <f t="shared" si="45"/>
        <v>0</v>
      </c>
      <c r="G30" s="2">
        <f t="shared" si="45"/>
        <v>0</v>
      </c>
      <c r="H30" s="2">
        <f t="shared" si="45"/>
        <v>0</v>
      </c>
      <c r="I30" s="2">
        <f t="shared" si="45"/>
        <v>27.662039999999998</v>
      </c>
      <c r="J30" s="2">
        <f t="shared" si="45"/>
        <v>0</v>
      </c>
      <c r="K30" s="2">
        <f t="shared" si="45"/>
        <v>0</v>
      </c>
      <c r="L30" s="2">
        <f t="shared" si="45"/>
        <v>0</v>
      </c>
      <c r="M30" s="2">
        <f t="shared" si="45"/>
        <v>27.662039999999998</v>
      </c>
      <c r="N30" s="2">
        <f t="shared" si="45"/>
        <v>27.662039999999998</v>
      </c>
      <c r="O30" s="33"/>
      <c r="P30" s="2">
        <f>P31+P40+P45+P60</f>
        <v>0</v>
      </c>
      <c r="Q30" s="33"/>
      <c r="R30" s="2">
        <f>R31+R40+R45+R60</f>
        <v>0</v>
      </c>
      <c r="S30" s="33"/>
      <c r="T30" s="2">
        <f>T31+T40+T45+T60</f>
        <v>0</v>
      </c>
      <c r="U30" s="33"/>
      <c r="V30" s="2">
        <f>V31+V40+V45+V60</f>
        <v>27.662039999999998</v>
      </c>
      <c r="W30" s="33"/>
      <c r="X30" s="18"/>
    </row>
    <row r="31" spans="1:24" s="6" customFormat="1" ht="38.25" x14ac:dyDescent="0.25">
      <c r="A31" s="22" t="s">
        <v>42</v>
      </c>
      <c r="B31" s="23" t="s">
        <v>43</v>
      </c>
      <c r="C31" s="20" t="s">
        <v>17</v>
      </c>
      <c r="D31" s="3">
        <f t="shared" ref="D31:N31" si="46">D32+D35+D38</f>
        <v>0</v>
      </c>
      <c r="E31" s="3">
        <f t="shared" si="46"/>
        <v>0</v>
      </c>
      <c r="F31" s="3">
        <f t="shared" si="46"/>
        <v>0</v>
      </c>
      <c r="G31" s="3">
        <f t="shared" si="46"/>
        <v>0</v>
      </c>
      <c r="H31" s="3">
        <f t="shared" si="46"/>
        <v>0</v>
      </c>
      <c r="I31" s="3">
        <f t="shared" si="46"/>
        <v>27.662039999999998</v>
      </c>
      <c r="J31" s="3">
        <f t="shared" si="46"/>
        <v>0</v>
      </c>
      <c r="K31" s="3">
        <f t="shared" si="46"/>
        <v>0</v>
      </c>
      <c r="L31" s="3">
        <f t="shared" si="46"/>
        <v>0</v>
      </c>
      <c r="M31" s="3">
        <f t="shared" si="46"/>
        <v>27.662039999999998</v>
      </c>
      <c r="N31" s="3">
        <f t="shared" si="46"/>
        <v>27.662039999999998</v>
      </c>
      <c r="O31" s="34"/>
      <c r="P31" s="3">
        <f>P32+P35+P38</f>
        <v>0</v>
      </c>
      <c r="Q31" s="34"/>
      <c r="R31" s="3">
        <f>R32+R35+R38</f>
        <v>0</v>
      </c>
      <c r="S31" s="34"/>
      <c r="T31" s="3">
        <f>T32+T35+T38</f>
        <v>0</v>
      </c>
      <c r="U31" s="34"/>
      <c r="V31" s="3">
        <f>V32+V35+V38</f>
        <v>27.662039999999998</v>
      </c>
      <c r="W31" s="34"/>
      <c r="X31" s="20"/>
    </row>
    <row r="32" spans="1:24" s="6" customFormat="1" ht="63.75" x14ac:dyDescent="0.25">
      <c r="A32" s="22" t="s">
        <v>44</v>
      </c>
      <c r="B32" s="23" t="s">
        <v>45</v>
      </c>
      <c r="C32" s="20" t="s">
        <v>17</v>
      </c>
      <c r="D32" s="3">
        <f t="shared" ref="D32:N32" si="47">SUM(D33:D34)</f>
        <v>0</v>
      </c>
      <c r="E32" s="3">
        <f t="shared" si="47"/>
        <v>0</v>
      </c>
      <c r="F32" s="3">
        <f t="shared" si="47"/>
        <v>0</v>
      </c>
      <c r="G32" s="3">
        <f t="shared" si="47"/>
        <v>0</v>
      </c>
      <c r="H32" s="3">
        <f t="shared" si="47"/>
        <v>0</v>
      </c>
      <c r="I32" s="3">
        <f t="shared" si="47"/>
        <v>8.8911599999999993</v>
      </c>
      <c r="J32" s="3">
        <f t="shared" si="47"/>
        <v>0</v>
      </c>
      <c r="K32" s="3">
        <f t="shared" si="47"/>
        <v>0</v>
      </c>
      <c r="L32" s="3">
        <f t="shared" si="47"/>
        <v>0</v>
      </c>
      <c r="M32" s="3">
        <f t="shared" si="47"/>
        <v>8.8911599999999993</v>
      </c>
      <c r="N32" s="3">
        <f t="shared" si="47"/>
        <v>8.8911599999999993</v>
      </c>
      <c r="O32" s="34"/>
      <c r="P32" s="3">
        <f>SUM(P33:P34)</f>
        <v>0</v>
      </c>
      <c r="Q32" s="34"/>
      <c r="R32" s="3">
        <f>SUM(R33:R34)</f>
        <v>0</v>
      </c>
      <c r="S32" s="34"/>
      <c r="T32" s="3">
        <f>SUM(T33:T34)</f>
        <v>0</v>
      </c>
      <c r="U32" s="34"/>
      <c r="V32" s="3">
        <f>SUM(V33:V34)</f>
        <v>8.8911599999999993</v>
      </c>
      <c r="W32" s="34"/>
      <c r="X32" s="20"/>
    </row>
    <row r="33" spans="1:24" s="6" customFormat="1" ht="63.75" x14ac:dyDescent="0.25">
      <c r="A33" s="24" t="s">
        <v>44</v>
      </c>
      <c r="B33" s="27" t="s">
        <v>127</v>
      </c>
      <c r="C33" s="26" t="s">
        <v>17</v>
      </c>
      <c r="D33" s="4">
        <f>IF(ISERROR(E33+F33+G33+H33),"нд",E33+F33+G33+H33)</f>
        <v>0</v>
      </c>
      <c r="E33" s="4">
        <v>0</v>
      </c>
      <c r="F33" s="4">
        <v>0</v>
      </c>
      <c r="G33" s="4">
        <v>0</v>
      </c>
      <c r="H33" s="4">
        <v>0</v>
      </c>
      <c r="I33" s="4">
        <f>SUM(J33:M33)</f>
        <v>8.8911599999999993</v>
      </c>
      <c r="J33" s="4">
        <v>0</v>
      </c>
      <c r="K33" s="4">
        <v>0</v>
      </c>
      <c r="L33" s="4">
        <v>0</v>
      </c>
      <c r="M33" s="4">
        <v>8.8911599999999993</v>
      </c>
      <c r="N33" s="4">
        <f>IF(ISERROR(P33+R33+T33+V33),"нд",P33+R33+T33+V33)</f>
        <v>8.8911599999999993</v>
      </c>
      <c r="O33" s="35">
        <f>IF(N33="нд","нд",IFERROR(N33/D33*100,IF(I33&gt;0,100,0)))</f>
        <v>100</v>
      </c>
      <c r="P33" s="4">
        <f>IF(ISERROR(J33-E33),"нд",J33-E33)</f>
        <v>0</v>
      </c>
      <c r="Q33" s="35">
        <f>IF(P33="нд","нд",IFERROR(P33/E33*100,IF(J33&gt;0,100,0)))</f>
        <v>0</v>
      </c>
      <c r="R33" s="4">
        <f>IF(ISERROR(K33-F33),"нд",K33-F33)</f>
        <v>0</v>
      </c>
      <c r="S33" s="35">
        <f>IF(R33="нд","нд",IFERROR(R33/F33*100,IF(K33&gt;0,100,0)))</f>
        <v>0</v>
      </c>
      <c r="T33" s="4">
        <f>IF(ISERROR(L33-G33),"нд",L33-G33)</f>
        <v>0</v>
      </c>
      <c r="U33" s="35">
        <f>IF(T33="нд","нд",IFERROR(T33/G33*100,IF(L33&gt;0,100,0)))</f>
        <v>0</v>
      </c>
      <c r="V33" s="4">
        <f>IF(ISERROR(M33-H33),"нд",M33-H33)</f>
        <v>8.8911599999999993</v>
      </c>
      <c r="W33" s="35">
        <f>IF(V33="нд","нд",IFERROR(V33/H33*100,IF(M33&gt;0,100,0)))</f>
        <v>100</v>
      </c>
      <c r="X33" s="39"/>
    </row>
    <row r="34" spans="1:24" s="6" customFormat="1" x14ac:dyDescent="0.25">
      <c r="A34" s="22" t="s">
        <v>19</v>
      </c>
      <c r="B34" s="23" t="s">
        <v>19</v>
      </c>
      <c r="C34" s="20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4"/>
      <c r="P34" s="3"/>
      <c r="Q34" s="34"/>
      <c r="R34" s="3"/>
      <c r="S34" s="34"/>
      <c r="T34" s="3"/>
      <c r="U34" s="34"/>
      <c r="V34" s="3"/>
      <c r="W34" s="34"/>
      <c r="X34" s="20"/>
    </row>
    <row r="35" spans="1:24" s="6" customFormat="1" ht="63.75" x14ac:dyDescent="0.25">
      <c r="A35" s="22" t="s">
        <v>46</v>
      </c>
      <c r="B35" s="23" t="s">
        <v>47</v>
      </c>
      <c r="C35" s="20" t="s">
        <v>17</v>
      </c>
      <c r="D35" s="3">
        <f t="shared" ref="D35:N35" si="48">SUM(D36:D37)</f>
        <v>0</v>
      </c>
      <c r="E35" s="3">
        <f t="shared" si="48"/>
        <v>0</v>
      </c>
      <c r="F35" s="3">
        <f t="shared" si="48"/>
        <v>0</v>
      </c>
      <c r="G35" s="3">
        <f t="shared" si="48"/>
        <v>0</v>
      </c>
      <c r="H35" s="3">
        <f t="shared" si="48"/>
        <v>0</v>
      </c>
      <c r="I35" s="3">
        <f t="shared" si="48"/>
        <v>18.770879999999998</v>
      </c>
      <c r="J35" s="3">
        <f t="shared" si="48"/>
        <v>0</v>
      </c>
      <c r="K35" s="3">
        <f t="shared" si="48"/>
        <v>0</v>
      </c>
      <c r="L35" s="3">
        <f t="shared" si="48"/>
        <v>0</v>
      </c>
      <c r="M35" s="3">
        <f t="shared" si="48"/>
        <v>18.770879999999998</v>
      </c>
      <c r="N35" s="3">
        <f t="shared" si="48"/>
        <v>18.770879999999998</v>
      </c>
      <c r="O35" s="3"/>
      <c r="P35" s="3">
        <f>SUM(P36:P37)</f>
        <v>0</v>
      </c>
      <c r="Q35" s="3"/>
      <c r="R35" s="3">
        <f>SUM(R36:R37)</f>
        <v>0</v>
      </c>
      <c r="S35" s="3"/>
      <c r="T35" s="3">
        <f>SUM(T36:T37)</f>
        <v>0</v>
      </c>
      <c r="U35" s="3"/>
      <c r="V35" s="3">
        <f>SUM(V36:V37)</f>
        <v>18.770879999999998</v>
      </c>
      <c r="W35" s="3"/>
      <c r="X35" s="20"/>
    </row>
    <row r="36" spans="1:24" s="6" customFormat="1" ht="63.75" x14ac:dyDescent="0.25">
      <c r="A36" s="24" t="s">
        <v>46</v>
      </c>
      <c r="B36" s="27" t="s">
        <v>128</v>
      </c>
      <c r="C36" s="26" t="s">
        <v>17</v>
      </c>
      <c r="D36" s="4">
        <f t="shared" ref="D36" si="49">IF(ISERROR(E36+F36+G36+H36),"нд",E36+F36+G36+H36)</f>
        <v>0</v>
      </c>
      <c r="E36" s="4">
        <v>0</v>
      </c>
      <c r="F36" s="4">
        <v>0</v>
      </c>
      <c r="G36" s="4">
        <v>0</v>
      </c>
      <c r="H36" s="4">
        <v>0</v>
      </c>
      <c r="I36" s="4">
        <f t="shared" ref="I36" si="50">SUM(J36:M36)</f>
        <v>18.770879999999998</v>
      </c>
      <c r="J36" s="4">
        <v>0</v>
      </c>
      <c r="K36" s="4">
        <v>0</v>
      </c>
      <c r="L36" s="4">
        <v>0</v>
      </c>
      <c r="M36" s="4">
        <v>18.770879999999998</v>
      </c>
      <c r="N36" s="4">
        <f>IF(ISERROR(P36+R36+T36+V36),"нд",P36+R36+T36+V36)</f>
        <v>18.770879999999998</v>
      </c>
      <c r="O36" s="35">
        <f>IF(N36="нд","нд",IFERROR(N36/D36*100,IF(I36&gt;0,100,0)))</f>
        <v>100</v>
      </c>
      <c r="P36" s="4">
        <f t="shared" ref="P36" si="51">IF(ISERROR(J36-E36),"нд",J36-E36)</f>
        <v>0</v>
      </c>
      <c r="Q36" s="35">
        <f t="shared" ref="Q36" si="52">IF(P36="нд","нд",IFERROR(P36/E36*100,IF(J36&gt;0,100,0)))</f>
        <v>0</v>
      </c>
      <c r="R36" s="4">
        <f t="shared" ref="R36" si="53">IF(ISERROR(K36-F36),"нд",K36-F36)</f>
        <v>0</v>
      </c>
      <c r="S36" s="35">
        <f t="shared" ref="S36" si="54">IF(R36="нд","нд",IFERROR(R36/F36*100,IF(K36&gt;0,100,0)))</f>
        <v>0</v>
      </c>
      <c r="T36" s="4">
        <f t="shared" ref="T36" si="55">IF(ISERROR(L36-G36),"нд",L36-G36)</f>
        <v>0</v>
      </c>
      <c r="U36" s="35">
        <f t="shared" ref="U36" si="56">IF(T36="нд","нд",IFERROR(T36/G36*100,IF(L36&gt;0,100,0)))</f>
        <v>0</v>
      </c>
      <c r="V36" s="4">
        <f t="shared" ref="V36" si="57">IF(ISERROR(M36-H36),"нд",M36-H36)</f>
        <v>18.770879999999998</v>
      </c>
      <c r="W36" s="35">
        <f t="shared" ref="W36" si="58">IF(V36="нд","нд",IFERROR(V36/H36*100,IF(M36&gt;0,100,0)))</f>
        <v>100</v>
      </c>
      <c r="X36" s="39"/>
    </row>
    <row r="37" spans="1:24" s="6" customFormat="1" x14ac:dyDescent="0.25">
      <c r="A37" s="22" t="s">
        <v>19</v>
      </c>
      <c r="B37" s="23" t="s">
        <v>19</v>
      </c>
      <c r="C37" s="20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4"/>
      <c r="P37" s="3"/>
      <c r="Q37" s="34"/>
      <c r="R37" s="3"/>
      <c r="S37" s="34"/>
      <c r="T37" s="3"/>
      <c r="U37" s="34"/>
      <c r="V37" s="3"/>
      <c r="W37" s="34"/>
      <c r="X37" s="20"/>
    </row>
    <row r="38" spans="1:24" s="6" customFormat="1" ht="51" x14ac:dyDescent="0.25">
      <c r="A38" s="22" t="s">
        <v>48</v>
      </c>
      <c r="B38" s="23" t="s">
        <v>49</v>
      </c>
      <c r="C38" s="20" t="s">
        <v>17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4"/>
      <c r="P38" s="3">
        <v>0</v>
      </c>
      <c r="Q38" s="34"/>
      <c r="R38" s="3">
        <v>0</v>
      </c>
      <c r="S38" s="34"/>
      <c r="T38" s="3">
        <v>0</v>
      </c>
      <c r="U38" s="34"/>
      <c r="V38" s="3">
        <v>0</v>
      </c>
      <c r="W38" s="34"/>
      <c r="X38" s="20"/>
    </row>
    <row r="39" spans="1:24" s="6" customFormat="1" x14ac:dyDescent="0.25">
      <c r="A39" s="22" t="s">
        <v>19</v>
      </c>
      <c r="B39" s="23" t="s">
        <v>19</v>
      </c>
      <c r="C39" s="20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4"/>
      <c r="P39" s="3"/>
      <c r="Q39" s="34"/>
      <c r="R39" s="3"/>
      <c r="S39" s="34"/>
      <c r="T39" s="3"/>
      <c r="U39" s="34"/>
      <c r="V39" s="3"/>
      <c r="W39" s="34"/>
      <c r="X39" s="20"/>
    </row>
    <row r="40" spans="1:24" s="6" customFormat="1" ht="38.25" x14ac:dyDescent="0.25">
      <c r="A40" s="22" t="s">
        <v>50</v>
      </c>
      <c r="B40" s="23" t="s">
        <v>51</v>
      </c>
      <c r="C40" s="20" t="s">
        <v>17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4"/>
      <c r="P40" s="3">
        <v>0</v>
      </c>
      <c r="Q40" s="34"/>
      <c r="R40" s="3">
        <v>0</v>
      </c>
      <c r="S40" s="34"/>
      <c r="T40" s="3">
        <v>0</v>
      </c>
      <c r="U40" s="34"/>
      <c r="V40" s="3">
        <v>0</v>
      </c>
      <c r="W40" s="34"/>
      <c r="X40" s="20"/>
    </row>
    <row r="41" spans="1:24" s="6" customFormat="1" ht="63.75" x14ac:dyDescent="0.25">
      <c r="A41" s="22" t="s">
        <v>52</v>
      </c>
      <c r="B41" s="23" t="s">
        <v>53</v>
      </c>
      <c r="C41" s="20" t="s">
        <v>17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4"/>
      <c r="P41" s="3">
        <v>0</v>
      </c>
      <c r="Q41" s="34"/>
      <c r="R41" s="3">
        <v>0</v>
      </c>
      <c r="S41" s="34"/>
      <c r="T41" s="3">
        <v>0</v>
      </c>
      <c r="U41" s="34"/>
      <c r="V41" s="3">
        <v>0</v>
      </c>
      <c r="W41" s="34"/>
      <c r="X41" s="20"/>
    </row>
    <row r="42" spans="1:24" s="6" customFormat="1" x14ac:dyDescent="0.25">
      <c r="A42" s="22" t="s">
        <v>19</v>
      </c>
      <c r="B42" s="23" t="s">
        <v>19</v>
      </c>
      <c r="C42" s="20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4"/>
      <c r="P42" s="3"/>
      <c r="Q42" s="34"/>
      <c r="R42" s="3"/>
      <c r="S42" s="34"/>
      <c r="T42" s="3"/>
      <c r="U42" s="34"/>
      <c r="V42" s="3"/>
      <c r="W42" s="34"/>
      <c r="X42" s="20"/>
    </row>
    <row r="43" spans="1:24" s="6" customFormat="1" ht="38.25" x14ac:dyDescent="0.25">
      <c r="A43" s="22" t="s">
        <v>54</v>
      </c>
      <c r="B43" s="23" t="s">
        <v>55</v>
      </c>
      <c r="C43" s="20" t="s">
        <v>17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4"/>
      <c r="P43" s="3">
        <v>0</v>
      </c>
      <c r="Q43" s="34"/>
      <c r="R43" s="3">
        <v>0</v>
      </c>
      <c r="S43" s="34"/>
      <c r="T43" s="3">
        <v>0</v>
      </c>
      <c r="U43" s="34"/>
      <c r="V43" s="3">
        <v>0</v>
      </c>
      <c r="W43" s="34"/>
      <c r="X43" s="20"/>
    </row>
    <row r="44" spans="1:24" s="6" customFormat="1" x14ac:dyDescent="0.25">
      <c r="A44" s="22" t="s">
        <v>19</v>
      </c>
      <c r="B44" s="23" t="s">
        <v>19</v>
      </c>
      <c r="C44" s="20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4"/>
      <c r="P44" s="3"/>
      <c r="Q44" s="34"/>
      <c r="R44" s="3"/>
      <c r="S44" s="34"/>
      <c r="T44" s="3"/>
      <c r="U44" s="34"/>
      <c r="V44" s="3"/>
      <c r="W44" s="34"/>
      <c r="X44" s="20"/>
    </row>
    <row r="45" spans="1:24" s="6" customFormat="1" ht="51" x14ac:dyDescent="0.25">
      <c r="A45" s="22" t="s">
        <v>56</v>
      </c>
      <c r="B45" s="23" t="s">
        <v>57</v>
      </c>
      <c r="C45" s="20" t="s">
        <v>17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4"/>
      <c r="P45" s="3">
        <v>0</v>
      </c>
      <c r="Q45" s="34"/>
      <c r="R45" s="3">
        <v>0</v>
      </c>
      <c r="S45" s="34"/>
      <c r="T45" s="3">
        <v>0</v>
      </c>
      <c r="U45" s="34"/>
      <c r="V45" s="3">
        <v>0</v>
      </c>
      <c r="W45" s="34"/>
      <c r="X45" s="20"/>
    </row>
    <row r="46" spans="1:24" s="6" customFormat="1" ht="38.25" x14ac:dyDescent="0.25">
      <c r="A46" s="22" t="s">
        <v>58</v>
      </c>
      <c r="B46" s="23" t="s">
        <v>59</v>
      </c>
      <c r="C46" s="20" t="s">
        <v>17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4"/>
      <c r="P46" s="3">
        <v>0</v>
      </c>
      <c r="Q46" s="34"/>
      <c r="R46" s="3">
        <v>0</v>
      </c>
      <c r="S46" s="34"/>
      <c r="T46" s="3">
        <v>0</v>
      </c>
      <c r="U46" s="34"/>
      <c r="V46" s="3">
        <v>0</v>
      </c>
      <c r="W46" s="34"/>
      <c r="X46" s="20"/>
    </row>
    <row r="47" spans="1:24" s="6" customFormat="1" ht="102" x14ac:dyDescent="0.25">
      <c r="A47" s="22" t="s">
        <v>58</v>
      </c>
      <c r="B47" s="23" t="s">
        <v>60</v>
      </c>
      <c r="C47" s="20" t="s">
        <v>17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4"/>
      <c r="P47" s="3">
        <v>0</v>
      </c>
      <c r="Q47" s="34"/>
      <c r="R47" s="3">
        <v>0</v>
      </c>
      <c r="S47" s="34"/>
      <c r="T47" s="3">
        <v>0</v>
      </c>
      <c r="U47" s="34"/>
      <c r="V47" s="3">
        <v>0</v>
      </c>
      <c r="W47" s="34"/>
      <c r="X47" s="20"/>
    </row>
    <row r="48" spans="1:24" s="6" customFormat="1" x14ac:dyDescent="0.25">
      <c r="A48" s="22" t="s">
        <v>19</v>
      </c>
      <c r="B48" s="23" t="s">
        <v>19</v>
      </c>
      <c r="C48" s="20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4"/>
      <c r="P48" s="3"/>
      <c r="Q48" s="34"/>
      <c r="R48" s="3"/>
      <c r="S48" s="34"/>
      <c r="T48" s="3"/>
      <c r="U48" s="34"/>
      <c r="V48" s="3"/>
      <c r="W48" s="34"/>
      <c r="X48" s="20"/>
    </row>
    <row r="49" spans="1:24" s="6" customFormat="1" ht="89.25" x14ac:dyDescent="0.25">
      <c r="A49" s="22" t="s">
        <v>58</v>
      </c>
      <c r="B49" s="23" t="s">
        <v>61</v>
      </c>
      <c r="C49" s="20" t="s">
        <v>17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4"/>
      <c r="P49" s="3">
        <v>0</v>
      </c>
      <c r="Q49" s="34"/>
      <c r="R49" s="3">
        <v>0</v>
      </c>
      <c r="S49" s="34"/>
      <c r="T49" s="3">
        <v>0</v>
      </c>
      <c r="U49" s="34"/>
      <c r="V49" s="3">
        <v>0</v>
      </c>
      <c r="W49" s="34"/>
      <c r="X49" s="20"/>
    </row>
    <row r="50" spans="1:24" s="6" customFormat="1" x14ac:dyDescent="0.25">
      <c r="A50" s="22" t="s">
        <v>19</v>
      </c>
      <c r="B50" s="23" t="s">
        <v>19</v>
      </c>
      <c r="C50" s="20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4"/>
      <c r="P50" s="3"/>
      <c r="Q50" s="34"/>
      <c r="R50" s="3"/>
      <c r="S50" s="34"/>
      <c r="T50" s="3"/>
      <c r="U50" s="34"/>
      <c r="V50" s="3"/>
      <c r="W50" s="34"/>
      <c r="X50" s="20"/>
    </row>
    <row r="51" spans="1:24" s="6" customFormat="1" ht="89.25" x14ac:dyDescent="0.25">
      <c r="A51" s="22" t="s">
        <v>58</v>
      </c>
      <c r="B51" s="23" t="s">
        <v>62</v>
      </c>
      <c r="C51" s="20" t="s">
        <v>17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4"/>
      <c r="P51" s="3">
        <v>0</v>
      </c>
      <c r="Q51" s="34"/>
      <c r="R51" s="3">
        <v>0</v>
      </c>
      <c r="S51" s="34"/>
      <c r="T51" s="3">
        <v>0</v>
      </c>
      <c r="U51" s="34"/>
      <c r="V51" s="3">
        <v>0</v>
      </c>
      <c r="W51" s="34"/>
      <c r="X51" s="20"/>
    </row>
    <row r="52" spans="1:24" s="6" customFormat="1" x14ac:dyDescent="0.25">
      <c r="A52" s="22" t="s">
        <v>19</v>
      </c>
      <c r="B52" s="23" t="s">
        <v>19</v>
      </c>
      <c r="C52" s="20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4"/>
      <c r="P52" s="3"/>
      <c r="Q52" s="34"/>
      <c r="R52" s="3"/>
      <c r="S52" s="34"/>
      <c r="T52" s="3"/>
      <c r="U52" s="34"/>
      <c r="V52" s="3"/>
      <c r="W52" s="34"/>
      <c r="X52" s="20"/>
    </row>
    <row r="53" spans="1:24" s="6" customFormat="1" ht="38.25" x14ac:dyDescent="0.25">
      <c r="A53" s="22" t="s">
        <v>63</v>
      </c>
      <c r="B53" s="23" t="s">
        <v>59</v>
      </c>
      <c r="C53" s="20" t="s">
        <v>17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4"/>
      <c r="P53" s="3">
        <v>0</v>
      </c>
      <c r="Q53" s="34"/>
      <c r="R53" s="3">
        <v>0</v>
      </c>
      <c r="S53" s="34"/>
      <c r="T53" s="3">
        <v>0</v>
      </c>
      <c r="U53" s="34"/>
      <c r="V53" s="3">
        <v>0</v>
      </c>
      <c r="W53" s="34"/>
      <c r="X53" s="20"/>
    </row>
    <row r="54" spans="1:24" s="6" customFormat="1" ht="102" x14ac:dyDescent="0.25">
      <c r="A54" s="22" t="s">
        <v>63</v>
      </c>
      <c r="B54" s="23" t="s">
        <v>60</v>
      </c>
      <c r="C54" s="20" t="s">
        <v>17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4"/>
      <c r="P54" s="3">
        <v>0</v>
      </c>
      <c r="Q54" s="34"/>
      <c r="R54" s="3">
        <v>0</v>
      </c>
      <c r="S54" s="34"/>
      <c r="T54" s="3">
        <v>0</v>
      </c>
      <c r="U54" s="34"/>
      <c r="V54" s="3">
        <v>0</v>
      </c>
      <c r="W54" s="34"/>
      <c r="X54" s="20"/>
    </row>
    <row r="55" spans="1:24" s="6" customFormat="1" x14ac:dyDescent="0.25">
      <c r="A55" s="22" t="s">
        <v>19</v>
      </c>
      <c r="B55" s="23" t="s">
        <v>19</v>
      </c>
      <c r="C55" s="20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4"/>
      <c r="P55" s="3"/>
      <c r="Q55" s="34"/>
      <c r="R55" s="3"/>
      <c r="S55" s="34"/>
      <c r="T55" s="3"/>
      <c r="U55" s="34"/>
      <c r="V55" s="3"/>
      <c r="W55" s="34"/>
      <c r="X55" s="20"/>
    </row>
    <row r="56" spans="1:24" s="6" customFormat="1" ht="89.25" x14ac:dyDescent="0.25">
      <c r="A56" s="22" t="s">
        <v>63</v>
      </c>
      <c r="B56" s="23" t="s">
        <v>61</v>
      </c>
      <c r="C56" s="20" t="s">
        <v>17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4"/>
      <c r="P56" s="3">
        <v>0</v>
      </c>
      <c r="Q56" s="34"/>
      <c r="R56" s="3">
        <v>0</v>
      </c>
      <c r="S56" s="34"/>
      <c r="T56" s="3">
        <v>0</v>
      </c>
      <c r="U56" s="34"/>
      <c r="V56" s="3">
        <v>0</v>
      </c>
      <c r="W56" s="34"/>
      <c r="X56" s="20"/>
    </row>
    <row r="57" spans="1:24" s="6" customFormat="1" x14ac:dyDescent="0.25">
      <c r="A57" s="22" t="s">
        <v>19</v>
      </c>
      <c r="B57" s="23" t="s">
        <v>19</v>
      </c>
      <c r="C57" s="20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4"/>
      <c r="P57" s="3"/>
      <c r="Q57" s="34"/>
      <c r="R57" s="3"/>
      <c r="S57" s="34"/>
      <c r="T57" s="3"/>
      <c r="U57" s="34"/>
      <c r="V57" s="3"/>
      <c r="W57" s="34"/>
      <c r="X57" s="20"/>
    </row>
    <row r="58" spans="1:24" s="6" customFormat="1" ht="89.25" x14ac:dyDescent="0.25">
      <c r="A58" s="22" t="s">
        <v>63</v>
      </c>
      <c r="B58" s="23" t="s">
        <v>64</v>
      </c>
      <c r="C58" s="20" t="s">
        <v>17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4"/>
      <c r="P58" s="3">
        <v>0</v>
      </c>
      <c r="Q58" s="34"/>
      <c r="R58" s="3">
        <v>0</v>
      </c>
      <c r="S58" s="34"/>
      <c r="T58" s="3">
        <v>0</v>
      </c>
      <c r="U58" s="34"/>
      <c r="V58" s="3">
        <v>0</v>
      </c>
      <c r="W58" s="34"/>
      <c r="X58" s="20"/>
    </row>
    <row r="59" spans="1:24" s="6" customFormat="1" x14ac:dyDescent="0.25">
      <c r="A59" s="22" t="s">
        <v>19</v>
      </c>
      <c r="B59" s="23" t="s">
        <v>19</v>
      </c>
      <c r="C59" s="20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4"/>
      <c r="P59" s="3"/>
      <c r="Q59" s="34"/>
      <c r="R59" s="3"/>
      <c r="S59" s="34"/>
      <c r="T59" s="3"/>
      <c r="U59" s="34"/>
      <c r="V59" s="3"/>
      <c r="W59" s="34"/>
      <c r="X59" s="20"/>
    </row>
    <row r="60" spans="1:24" s="6" customFormat="1" ht="76.5" x14ac:dyDescent="0.25">
      <c r="A60" s="22" t="s">
        <v>65</v>
      </c>
      <c r="B60" s="23" t="s">
        <v>66</v>
      </c>
      <c r="C60" s="20" t="s">
        <v>17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4"/>
      <c r="P60" s="3">
        <v>0</v>
      </c>
      <c r="Q60" s="34"/>
      <c r="R60" s="3">
        <v>0</v>
      </c>
      <c r="S60" s="34"/>
      <c r="T60" s="3">
        <v>0</v>
      </c>
      <c r="U60" s="34"/>
      <c r="V60" s="3">
        <v>0</v>
      </c>
      <c r="W60" s="34"/>
      <c r="X60" s="20"/>
    </row>
    <row r="61" spans="1:24" s="6" customFormat="1" ht="63.75" x14ac:dyDescent="0.25">
      <c r="A61" s="22" t="s">
        <v>67</v>
      </c>
      <c r="B61" s="23" t="s">
        <v>68</v>
      </c>
      <c r="C61" s="20" t="s">
        <v>17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4"/>
      <c r="P61" s="3">
        <v>0</v>
      </c>
      <c r="Q61" s="34"/>
      <c r="R61" s="3">
        <v>0</v>
      </c>
      <c r="S61" s="34"/>
      <c r="T61" s="3">
        <v>0</v>
      </c>
      <c r="U61" s="34"/>
      <c r="V61" s="3">
        <v>0</v>
      </c>
      <c r="W61" s="34"/>
      <c r="X61" s="20"/>
    </row>
    <row r="62" spans="1:24" s="6" customFormat="1" x14ac:dyDescent="0.25">
      <c r="A62" s="22" t="s">
        <v>19</v>
      </c>
      <c r="B62" s="23" t="s">
        <v>19</v>
      </c>
      <c r="C62" s="20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4"/>
      <c r="P62" s="3"/>
      <c r="Q62" s="34"/>
      <c r="R62" s="3"/>
      <c r="S62" s="34"/>
      <c r="T62" s="3"/>
      <c r="U62" s="34"/>
      <c r="V62" s="3"/>
      <c r="W62" s="34"/>
      <c r="X62" s="20"/>
    </row>
    <row r="63" spans="1:24" s="6" customFormat="1" ht="63.75" x14ac:dyDescent="0.25">
      <c r="A63" s="22" t="s">
        <v>69</v>
      </c>
      <c r="B63" s="23" t="s">
        <v>70</v>
      </c>
      <c r="C63" s="20" t="s">
        <v>17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4"/>
      <c r="P63" s="3">
        <v>0</v>
      </c>
      <c r="Q63" s="34"/>
      <c r="R63" s="3">
        <v>0</v>
      </c>
      <c r="S63" s="34"/>
      <c r="T63" s="3">
        <v>0</v>
      </c>
      <c r="U63" s="34"/>
      <c r="V63" s="3">
        <v>0</v>
      </c>
      <c r="W63" s="34"/>
      <c r="X63" s="20"/>
    </row>
    <row r="64" spans="1:24" s="6" customFormat="1" x14ac:dyDescent="0.25">
      <c r="A64" s="22" t="s">
        <v>19</v>
      </c>
      <c r="B64" s="23" t="s">
        <v>19</v>
      </c>
      <c r="C64" s="20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4"/>
      <c r="P64" s="3"/>
      <c r="Q64" s="34"/>
      <c r="R64" s="3"/>
      <c r="S64" s="34"/>
      <c r="T64" s="3"/>
      <c r="U64" s="34"/>
      <c r="V64" s="3"/>
      <c r="W64" s="34"/>
      <c r="X64" s="20"/>
    </row>
    <row r="65" spans="1:24" s="6" customFormat="1" ht="38.25" x14ac:dyDescent="0.25">
      <c r="A65" s="28" t="s">
        <v>20</v>
      </c>
      <c r="B65" s="29" t="s">
        <v>71</v>
      </c>
      <c r="C65" s="18" t="s">
        <v>17</v>
      </c>
      <c r="D65" s="2">
        <f t="shared" ref="D65:N65" si="59">D66+D73+D78+D98</f>
        <v>3.3643999999999998</v>
      </c>
      <c r="E65" s="2">
        <f t="shared" si="59"/>
        <v>0</v>
      </c>
      <c r="F65" s="2">
        <f t="shared" si="59"/>
        <v>0</v>
      </c>
      <c r="G65" s="2">
        <f t="shared" si="59"/>
        <v>2.8197000000000001</v>
      </c>
      <c r="H65" s="2">
        <f t="shared" si="59"/>
        <v>0.54469999999999996</v>
      </c>
      <c r="I65" s="2">
        <f t="shared" si="59"/>
        <v>0</v>
      </c>
      <c r="J65" s="2">
        <f t="shared" si="59"/>
        <v>0</v>
      </c>
      <c r="K65" s="2">
        <f t="shared" si="59"/>
        <v>0</v>
      </c>
      <c r="L65" s="2">
        <f t="shared" si="59"/>
        <v>0</v>
      </c>
      <c r="M65" s="2">
        <f t="shared" si="59"/>
        <v>0</v>
      </c>
      <c r="N65" s="2">
        <f t="shared" si="59"/>
        <v>-3.3643999999999998</v>
      </c>
      <c r="O65" s="33"/>
      <c r="P65" s="2">
        <f>P66+P73+P78+P98</f>
        <v>0</v>
      </c>
      <c r="Q65" s="33"/>
      <c r="R65" s="2">
        <f>R66+R73+R78+R98</f>
        <v>0</v>
      </c>
      <c r="S65" s="33"/>
      <c r="T65" s="2">
        <f>T66+T73+T78+T98</f>
        <v>-2.8197000000000001</v>
      </c>
      <c r="U65" s="33"/>
      <c r="V65" s="2">
        <f>V66+V73+V78+V98</f>
        <v>-0.54469999999999996</v>
      </c>
      <c r="W65" s="33"/>
      <c r="X65" s="18"/>
    </row>
    <row r="66" spans="1:24" s="6" customFormat="1" ht="63.75" x14ac:dyDescent="0.25">
      <c r="A66" s="22" t="s">
        <v>72</v>
      </c>
      <c r="B66" s="23" t="s">
        <v>73</v>
      </c>
      <c r="C66" s="20" t="s">
        <v>17</v>
      </c>
      <c r="D66" s="3">
        <f t="shared" ref="D66:N66" si="60">D67+D71</f>
        <v>0.54469999999999996</v>
      </c>
      <c r="E66" s="3">
        <f t="shared" si="60"/>
        <v>0</v>
      </c>
      <c r="F66" s="3">
        <f t="shared" si="60"/>
        <v>0</v>
      </c>
      <c r="G66" s="3">
        <f t="shared" si="60"/>
        <v>0</v>
      </c>
      <c r="H66" s="3">
        <f t="shared" si="60"/>
        <v>0.54469999999999996</v>
      </c>
      <c r="I66" s="3">
        <f t="shared" si="60"/>
        <v>0</v>
      </c>
      <c r="J66" s="3">
        <f t="shared" si="60"/>
        <v>0</v>
      </c>
      <c r="K66" s="3">
        <f t="shared" si="60"/>
        <v>0</v>
      </c>
      <c r="L66" s="3">
        <f t="shared" si="60"/>
        <v>0</v>
      </c>
      <c r="M66" s="3">
        <f t="shared" si="60"/>
        <v>0</v>
      </c>
      <c r="N66" s="3">
        <f t="shared" si="60"/>
        <v>-0.54469999999999996</v>
      </c>
      <c r="O66" s="34"/>
      <c r="P66" s="3">
        <f>P67+P71</f>
        <v>0</v>
      </c>
      <c r="Q66" s="34"/>
      <c r="R66" s="3">
        <f>R67+R71</f>
        <v>0</v>
      </c>
      <c r="S66" s="34"/>
      <c r="T66" s="3">
        <f>T67+T71</f>
        <v>0</v>
      </c>
      <c r="U66" s="34"/>
      <c r="V66" s="3">
        <f>V67+V71</f>
        <v>-0.54469999999999996</v>
      </c>
      <c r="W66" s="34"/>
      <c r="X66" s="20"/>
    </row>
    <row r="67" spans="1:24" s="6" customFormat="1" ht="25.5" x14ac:dyDescent="0.25">
      <c r="A67" s="22" t="s">
        <v>74</v>
      </c>
      <c r="B67" s="23" t="s">
        <v>75</v>
      </c>
      <c r="C67" s="20" t="s">
        <v>17</v>
      </c>
      <c r="D67" s="3">
        <f t="shared" ref="D67:N67" si="61">SUM(D68:D70)</f>
        <v>0.54469999999999996</v>
      </c>
      <c r="E67" s="3">
        <f t="shared" si="61"/>
        <v>0</v>
      </c>
      <c r="F67" s="3">
        <f t="shared" si="61"/>
        <v>0</v>
      </c>
      <c r="G67" s="3">
        <f t="shared" si="61"/>
        <v>0</v>
      </c>
      <c r="H67" s="3">
        <f t="shared" si="61"/>
        <v>0.54469999999999996</v>
      </c>
      <c r="I67" s="3">
        <f t="shared" si="61"/>
        <v>0</v>
      </c>
      <c r="J67" s="3">
        <f t="shared" si="61"/>
        <v>0</v>
      </c>
      <c r="K67" s="3">
        <f t="shared" si="61"/>
        <v>0</v>
      </c>
      <c r="L67" s="3">
        <f t="shared" si="61"/>
        <v>0</v>
      </c>
      <c r="M67" s="3">
        <f t="shared" si="61"/>
        <v>0</v>
      </c>
      <c r="N67" s="3">
        <f t="shared" si="61"/>
        <v>-0.54469999999999996</v>
      </c>
      <c r="O67" s="34"/>
      <c r="P67" s="3">
        <f>SUM(P68:P70)</f>
        <v>0</v>
      </c>
      <c r="Q67" s="34"/>
      <c r="R67" s="3">
        <f>SUM(R68:R70)</f>
        <v>0</v>
      </c>
      <c r="S67" s="34"/>
      <c r="T67" s="3">
        <f>SUM(T68:T70)</f>
        <v>0</v>
      </c>
      <c r="U67" s="34"/>
      <c r="V67" s="3">
        <f>SUM(V68:V70)</f>
        <v>-0.54469999999999996</v>
      </c>
      <c r="W67" s="34"/>
      <c r="X67" s="20"/>
    </row>
    <row r="68" spans="1:24" s="6" customFormat="1" ht="38.25" x14ac:dyDescent="0.25">
      <c r="A68" s="24" t="s">
        <v>74</v>
      </c>
      <c r="B68" s="25" t="s">
        <v>129</v>
      </c>
      <c r="C68" s="26" t="s">
        <v>130</v>
      </c>
      <c r="D68" s="4">
        <f t="shared" ref="D68:D69" si="62">IF(ISERROR(E68+F68+G68+H68),"нд",E68+F68+G68+H68)</f>
        <v>0.27460000000000001</v>
      </c>
      <c r="E68" s="4">
        <v>0</v>
      </c>
      <c r="F68" s="4">
        <v>0</v>
      </c>
      <c r="G68" s="4">
        <v>0</v>
      </c>
      <c r="H68" s="4">
        <v>0.27460000000000001</v>
      </c>
      <c r="I68" s="4">
        <f t="shared" ref="I68:I69" si="63">SUM(J68:M68)</f>
        <v>0</v>
      </c>
      <c r="J68" s="4">
        <v>0</v>
      </c>
      <c r="K68" s="4">
        <v>0</v>
      </c>
      <c r="L68" s="4">
        <v>0</v>
      </c>
      <c r="M68" s="4">
        <v>0</v>
      </c>
      <c r="N68" s="4">
        <f t="shared" ref="N68" si="64">IF(ISERROR(P68+R68+T68+V68),"нд",P68+R68+T68+V68)</f>
        <v>-0.27460000000000001</v>
      </c>
      <c r="O68" s="35">
        <f t="shared" ref="O68" si="65">IF(N68="нд","нд",IFERROR(N68/D68*100,IF(I68&gt;0,100,0)))</f>
        <v>-100</v>
      </c>
      <c r="P68" s="4">
        <f t="shared" ref="P68" si="66">IF(ISERROR(J68-E68),"нд",J68-E68)</f>
        <v>0</v>
      </c>
      <c r="Q68" s="35">
        <f t="shared" ref="Q68" si="67">IF(P68="нд","нд",IFERROR(P68/E68*100,IF(J68&gt;0,100,0)))</f>
        <v>0</v>
      </c>
      <c r="R68" s="4">
        <f t="shared" ref="R68" si="68">IF(ISERROR(K68-F68),"нд",K68-F68)</f>
        <v>0</v>
      </c>
      <c r="S68" s="35">
        <f t="shared" ref="S68" si="69">IF(R68="нд","нд",IFERROR(R68/F68*100,IF(K68&gt;0,100,0)))</f>
        <v>0</v>
      </c>
      <c r="T68" s="4">
        <f t="shared" ref="T68" si="70">IF(ISERROR(L68-G68),"нд",L68-G68)</f>
        <v>0</v>
      </c>
      <c r="U68" s="35">
        <f t="shared" ref="U68" si="71">IF(T68="нд","нд",IFERROR(T68/G68*100,IF(L68&gt;0,100,0)))</f>
        <v>0</v>
      </c>
      <c r="V68" s="4">
        <f t="shared" ref="V68" si="72">IF(ISERROR(M68-H68),"нд",M68-H68)</f>
        <v>-0.27460000000000001</v>
      </c>
      <c r="W68" s="35">
        <f t="shared" ref="W68" si="73">IF(V68="нд","нд",IFERROR(V68/H68*100,IF(M68&gt;0,100,0)))</f>
        <v>-100</v>
      </c>
      <c r="X68" s="26"/>
    </row>
    <row r="69" spans="1:24" s="6" customFormat="1" ht="38.25" x14ac:dyDescent="0.25">
      <c r="A69" s="24" t="s">
        <v>74</v>
      </c>
      <c r="B69" s="25" t="s">
        <v>131</v>
      </c>
      <c r="C69" s="26" t="s">
        <v>132</v>
      </c>
      <c r="D69" s="4">
        <f t="shared" si="62"/>
        <v>0.27010000000000001</v>
      </c>
      <c r="E69" s="4">
        <v>0</v>
      </c>
      <c r="F69" s="4">
        <v>0</v>
      </c>
      <c r="G69" s="4">
        <v>0</v>
      </c>
      <c r="H69" s="4">
        <v>0.27010000000000001</v>
      </c>
      <c r="I69" s="4">
        <f t="shared" si="63"/>
        <v>0</v>
      </c>
      <c r="J69" s="4">
        <v>0</v>
      </c>
      <c r="K69" s="4">
        <v>0</v>
      </c>
      <c r="L69" s="4">
        <v>0</v>
      </c>
      <c r="M69" s="4">
        <v>0</v>
      </c>
      <c r="N69" s="4">
        <f t="shared" ref="N69" si="74">IF(ISERROR(P69+R69+T69+V69),"нд",P69+R69+T69+V69)</f>
        <v>-0.27010000000000001</v>
      </c>
      <c r="O69" s="35">
        <f t="shared" ref="O69" si="75">IF(N69="нд","нд",IFERROR(N69/D69*100,IF(I69&gt;0,100,0)))</f>
        <v>-100</v>
      </c>
      <c r="P69" s="4">
        <f t="shared" ref="P69" si="76">IF(ISERROR(J69-E69),"нд",J69-E69)</f>
        <v>0</v>
      </c>
      <c r="Q69" s="35">
        <f t="shared" ref="Q69" si="77">IF(P69="нд","нд",IFERROR(P69/E69*100,IF(J69&gt;0,100,0)))</f>
        <v>0</v>
      </c>
      <c r="R69" s="4">
        <f t="shared" ref="R69" si="78">IF(ISERROR(K69-F69),"нд",K69-F69)</f>
        <v>0</v>
      </c>
      <c r="S69" s="35">
        <f t="shared" ref="S69" si="79">IF(R69="нд","нд",IFERROR(R69/F69*100,IF(K69&gt;0,100,0)))</f>
        <v>0</v>
      </c>
      <c r="T69" s="4">
        <f t="shared" ref="T69" si="80">IF(ISERROR(L69-G69),"нд",L69-G69)</f>
        <v>0</v>
      </c>
      <c r="U69" s="35">
        <f t="shared" ref="U69" si="81">IF(T69="нд","нд",IFERROR(T69/G69*100,IF(L69&gt;0,100,0)))</f>
        <v>0</v>
      </c>
      <c r="V69" s="4">
        <f t="shared" ref="V69" si="82">IF(ISERROR(M69-H69),"нд",M69-H69)</f>
        <v>-0.27010000000000001</v>
      </c>
      <c r="W69" s="35">
        <f t="shared" ref="W69" si="83">IF(V69="нд","нд",IFERROR(V69/H69*100,IF(M69&gt;0,100,0)))</f>
        <v>-100</v>
      </c>
      <c r="X69" s="26"/>
    </row>
    <row r="70" spans="1:24" s="6" customFormat="1" x14ac:dyDescent="0.25">
      <c r="A70" s="22" t="s">
        <v>19</v>
      </c>
      <c r="B70" s="23" t="s">
        <v>19</v>
      </c>
      <c r="C70" s="20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4"/>
      <c r="P70" s="3"/>
      <c r="Q70" s="34"/>
      <c r="R70" s="3"/>
      <c r="S70" s="34"/>
      <c r="T70" s="3"/>
      <c r="U70" s="34"/>
      <c r="V70" s="3"/>
      <c r="W70" s="34"/>
      <c r="X70" s="20"/>
    </row>
    <row r="71" spans="1:24" s="6" customFormat="1" ht="51" x14ac:dyDescent="0.25">
      <c r="A71" s="22" t="s">
        <v>76</v>
      </c>
      <c r="B71" s="23" t="s">
        <v>77</v>
      </c>
      <c r="C71" s="20" t="s">
        <v>17</v>
      </c>
      <c r="D71" s="3">
        <f t="shared" ref="D71:N71" si="84">SUM(D72:D72)</f>
        <v>0</v>
      </c>
      <c r="E71" s="3">
        <f t="shared" si="84"/>
        <v>0</v>
      </c>
      <c r="F71" s="3">
        <f t="shared" si="84"/>
        <v>0</v>
      </c>
      <c r="G71" s="3">
        <f t="shared" si="84"/>
        <v>0</v>
      </c>
      <c r="H71" s="3">
        <f t="shared" si="84"/>
        <v>0</v>
      </c>
      <c r="I71" s="3">
        <f t="shared" si="84"/>
        <v>0</v>
      </c>
      <c r="J71" s="3">
        <f t="shared" si="84"/>
        <v>0</v>
      </c>
      <c r="K71" s="3">
        <f t="shared" si="84"/>
        <v>0</v>
      </c>
      <c r="L71" s="3">
        <f t="shared" si="84"/>
        <v>0</v>
      </c>
      <c r="M71" s="3">
        <f t="shared" si="84"/>
        <v>0</v>
      </c>
      <c r="N71" s="3">
        <f t="shared" si="84"/>
        <v>0</v>
      </c>
      <c r="O71" s="34"/>
      <c r="P71" s="3">
        <f>SUM(P72:P72)</f>
        <v>0</v>
      </c>
      <c r="Q71" s="34"/>
      <c r="R71" s="3">
        <f>SUM(R72:R72)</f>
        <v>0</v>
      </c>
      <c r="S71" s="34"/>
      <c r="T71" s="3">
        <f>SUM(T72:T72)</f>
        <v>0</v>
      </c>
      <c r="U71" s="34"/>
      <c r="V71" s="3">
        <f>SUM(V72:V72)</f>
        <v>0</v>
      </c>
      <c r="W71" s="34"/>
      <c r="X71" s="20"/>
    </row>
    <row r="72" spans="1:24" s="6" customFormat="1" x14ac:dyDescent="0.25">
      <c r="A72" s="22" t="s">
        <v>19</v>
      </c>
      <c r="B72" s="23" t="s">
        <v>19</v>
      </c>
      <c r="C72" s="20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4"/>
      <c r="P72" s="3"/>
      <c r="Q72" s="34"/>
      <c r="R72" s="3"/>
      <c r="S72" s="34"/>
      <c r="T72" s="3"/>
      <c r="U72" s="34"/>
      <c r="V72" s="3"/>
      <c r="W72" s="34"/>
      <c r="X72" s="20"/>
    </row>
    <row r="73" spans="1:24" s="6" customFormat="1" ht="38.25" x14ac:dyDescent="0.25">
      <c r="A73" s="22" t="s">
        <v>78</v>
      </c>
      <c r="B73" s="23" t="s">
        <v>79</v>
      </c>
      <c r="C73" s="20" t="s">
        <v>17</v>
      </c>
      <c r="D73" s="3">
        <f t="shared" ref="D73:N73" si="85">D74+D76</f>
        <v>0</v>
      </c>
      <c r="E73" s="3">
        <f t="shared" si="85"/>
        <v>0</v>
      </c>
      <c r="F73" s="3">
        <f t="shared" si="85"/>
        <v>0</v>
      </c>
      <c r="G73" s="3">
        <f t="shared" si="85"/>
        <v>0</v>
      </c>
      <c r="H73" s="3">
        <f t="shared" si="85"/>
        <v>0</v>
      </c>
      <c r="I73" s="3">
        <f t="shared" si="85"/>
        <v>0</v>
      </c>
      <c r="J73" s="3">
        <f t="shared" si="85"/>
        <v>0</v>
      </c>
      <c r="K73" s="3">
        <f t="shared" si="85"/>
        <v>0</v>
      </c>
      <c r="L73" s="3">
        <f t="shared" si="85"/>
        <v>0</v>
      </c>
      <c r="M73" s="3">
        <f t="shared" si="85"/>
        <v>0</v>
      </c>
      <c r="N73" s="3">
        <f t="shared" si="85"/>
        <v>0</v>
      </c>
      <c r="O73" s="34"/>
      <c r="P73" s="3">
        <f>P74+P76</f>
        <v>0</v>
      </c>
      <c r="Q73" s="34"/>
      <c r="R73" s="3">
        <f>R74+R76</f>
        <v>0</v>
      </c>
      <c r="S73" s="34"/>
      <c r="T73" s="3">
        <f>T74+T76</f>
        <v>0</v>
      </c>
      <c r="U73" s="34"/>
      <c r="V73" s="3">
        <f>V74+V76</f>
        <v>0</v>
      </c>
      <c r="W73" s="34"/>
      <c r="X73" s="20"/>
    </row>
    <row r="74" spans="1:24" s="6" customFormat="1" ht="25.5" x14ac:dyDescent="0.25">
      <c r="A74" s="22" t="s">
        <v>80</v>
      </c>
      <c r="B74" s="23" t="s">
        <v>81</v>
      </c>
      <c r="C74" s="20" t="s">
        <v>17</v>
      </c>
      <c r="D74" s="3">
        <f t="shared" ref="D74:N74" si="86">SUM(D75:D75)</f>
        <v>0</v>
      </c>
      <c r="E74" s="3">
        <f t="shared" si="86"/>
        <v>0</v>
      </c>
      <c r="F74" s="3">
        <f t="shared" si="86"/>
        <v>0</v>
      </c>
      <c r="G74" s="3">
        <f t="shared" si="86"/>
        <v>0</v>
      </c>
      <c r="H74" s="3">
        <f t="shared" si="86"/>
        <v>0</v>
      </c>
      <c r="I74" s="3">
        <f t="shared" si="86"/>
        <v>0</v>
      </c>
      <c r="J74" s="3">
        <f t="shared" si="86"/>
        <v>0</v>
      </c>
      <c r="K74" s="3">
        <f t="shared" si="86"/>
        <v>0</v>
      </c>
      <c r="L74" s="3">
        <f t="shared" si="86"/>
        <v>0</v>
      </c>
      <c r="M74" s="3">
        <f t="shared" si="86"/>
        <v>0</v>
      </c>
      <c r="N74" s="3">
        <f t="shared" si="86"/>
        <v>0</v>
      </c>
      <c r="O74" s="34"/>
      <c r="P74" s="3">
        <f>SUM(P75:P75)</f>
        <v>0</v>
      </c>
      <c r="Q74" s="34"/>
      <c r="R74" s="3">
        <f>SUM(R75:R75)</f>
        <v>0</v>
      </c>
      <c r="S74" s="34"/>
      <c r="T74" s="3">
        <f>SUM(T75:T75)</f>
        <v>0</v>
      </c>
      <c r="U74" s="34"/>
      <c r="V74" s="3">
        <f>SUM(V75:V75)</f>
        <v>0</v>
      </c>
      <c r="W74" s="34"/>
      <c r="X74" s="20"/>
    </row>
    <row r="75" spans="1:24" s="6" customFormat="1" x14ac:dyDescent="0.25">
      <c r="A75" s="22" t="s">
        <v>19</v>
      </c>
      <c r="B75" s="23" t="s">
        <v>19</v>
      </c>
      <c r="C75" s="20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4"/>
      <c r="P75" s="3"/>
      <c r="Q75" s="34"/>
      <c r="R75" s="3"/>
      <c r="S75" s="34"/>
      <c r="T75" s="3"/>
      <c r="U75" s="34"/>
      <c r="V75" s="3"/>
      <c r="W75" s="34"/>
      <c r="X75" s="20"/>
    </row>
    <row r="76" spans="1:24" s="6" customFormat="1" ht="38.25" x14ac:dyDescent="0.25">
      <c r="A76" s="22" t="s">
        <v>82</v>
      </c>
      <c r="B76" s="23" t="s">
        <v>83</v>
      </c>
      <c r="C76" s="20" t="s">
        <v>17</v>
      </c>
      <c r="D76" s="3">
        <f t="shared" ref="D76:N76" si="87">SUM(D77:D77)</f>
        <v>0</v>
      </c>
      <c r="E76" s="3">
        <f t="shared" si="87"/>
        <v>0</v>
      </c>
      <c r="F76" s="3">
        <f t="shared" si="87"/>
        <v>0</v>
      </c>
      <c r="G76" s="3">
        <f t="shared" si="87"/>
        <v>0</v>
      </c>
      <c r="H76" s="3">
        <f t="shared" si="87"/>
        <v>0</v>
      </c>
      <c r="I76" s="3">
        <f t="shared" si="87"/>
        <v>0</v>
      </c>
      <c r="J76" s="3">
        <f t="shared" si="87"/>
        <v>0</v>
      </c>
      <c r="K76" s="3">
        <f t="shared" si="87"/>
        <v>0</v>
      </c>
      <c r="L76" s="3">
        <f t="shared" si="87"/>
        <v>0</v>
      </c>
      <c r="M76" s="3">
        <f t="shared" si="87"/>
        <v>0</v>
      </c>
      <c r="N76" s="3">
        <f t="shared" si="87"/>
        <v>0</v>
      </c>
      <c r="O76" s="34"/>
      <c r="P76" s="3">
        <f>SUM(P77:P77)</f>
        <v>0</v>
      </c>
      <c r="Q76" s="34"/>
      <c r="R76" s="3">
        <f>SUM(R77:R77)</f>
        <v>0</v>
      </c>
      <c r="S76" s="34"/>
      <c r="T76" s="3">
        <f>SUM(T77:T77)</f>
        <v>0</v>
      </c>
      <c r="U76" s="34"/>
      <c r="V76" s="3">
        <f>SUM(V77:V77)</f>
        <v>0</v>
      </c>
      <c r="W76" s="34"/>
      <c r="X76" s="20"/>
    </row>
    <row r="77" spans="1:24" s="6" customFormat="1" x14ac:dyDescent="0.25">
      <c r="A77" s="22" t="s">
        <v>19</v>
      </c>
      <c r="B77" s="23" t="s">
        <v>19</v>
      </c>
      <c r="C77" s="20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4"/>
      <c r="P77" s="3"/>
      <c r="Q77" s="34"/>
      <c r="R77" s="3"/>
      <c r="S77" s="34"/>
      <c r="T77" s="3"/>
      <c r="U77" s="34"/>
      <c r="V77" s="3"/>
      <c r="W77" s="34"/>
      <c r="X77" s="20"/>
    </row>
    <row r="78" spans="1:24" s="6" customFormat="1" ht="38.25" x14ac:dyDescent="0.25">
      <c r="A78" s="22" t="s">
        <v>84</v>
      </c>
      <c r="B78" s="23" t="s">
        <v>85</v>
      </c>
      <c r="C78" s="20" t="s">
        <v>17</v>
      </c>
      <c r="D78" s="3">
        <f t="shared" ref="D78:N78" si="88">D79+D84+D86+D88+D90+D92+D94+D96</f>
        <v>2.8197000000000001</v>
      </c>
      <c r="E78" s="3">
        <f t="shared" si="88"/>
        <v>0</v>
      </c>
      <c r="F78" s="3">
        <f t="shared" si="88"/>
        <v>0</v>
      </c>
      <c r="G78" s="3">
        <f t="shared" si="88"/>
        <v>2.8197000000000001</v>
      </c>
      <c r="H78" s="3">
        <f t="shared" si="88"/>
        <v>0</v>
      </c>
      <c r="I78" s="3">
        <f t="shared" si="88"/>
        <v>0</v>
      </c>
      <c r="J78" s="3">
        <f t="shared" si="88"/>
        <v>0</v>
      </c>
      <c r="K78" s="3">
        <f t="shared" si="88"/>
        <v>0</v>
      </c>
      <c r="L78" s="3">
        <f t="shared" si="88"/>
        <v>0</v>
      </c>
      <c r="M78" s="3">
        <f t="shared" si="88"/>
        <v>0</v>
      </c>
      <c r="N78" s="3">
        <f t="shared" si="88"/>
        <v>-2.8197000000000001</v>
      </c>
      <c r="O78" s="34"/>
      <c r="P78" s="3">
        <f>P79+P84+P86+P88+P90+P92+P94+P96</f>
        <v>0</v>
      </c>
      <c r="Q78" s="34"/>
      <c r="R78" s="3">
        <f>R79+R84+R86+R88+R90+R92+R94+R96</f>
        <v>0</v>
      </c>
      <c r="S78" s="34"/>
      <c r="T78" s="3">
        <f>T79+T84+T86+T88+T90+T92+T94+T96</f>
        <v>-2.8197000000000001</v>
      </c>
      <c r="U78" s="34"/>
      <c r="V78" s="3">
        <f>V79+V84+V86+V88+V90+V92+V94+V96</f>
        <v>0</v>
      </c>
      <c r="W78" s="34"/>
      <c r="X78" s="20"/>
    </row>
    <row r="79" spans="1:24" s="6" customFormat="1" ht="38.25" x14ac:dyDescent="0.25">
      <c r="A79" s="22" t="s">
        <v>86</v>
      </c>
      <c r="B79" s="23" t="s">
        <v>87</v>
      </c>
      <c r="C79" s="20" t="s">
        <v>17</v>
      </c>
      <c r="D79" s="3">
        <f t="shared" ref="D79:N79" si="89">SUM(D80:D83)</f>
        <v>2.8197000000000001</v>
      </c>
      <c r="E79" s="3">
        <f t="shared" si="89"/>
        <v>0</v>
      </c>
      <c r="F79" s="3">
        <f t="shared" si="89"/>
        <v>0</v>
      </c>
      <c r="G79" s="3">
        <f t="shared" si="89"/>
        <v>2.8197000000000001</v>
      </c>
      <c r="H79" s="3">
        <f t="shared" si="89"/>
        <v>0</v>
      </c>
      <c r="I79" s="3">
        <f t="shared" si="89"/>
        <v>0</v>
      </c>
      <c r="J79" s="3">
        <f t="shared" si="89"/>
        <v>0</v>
      </c>
      <c r="K79" s="3">
        <f t="shared" si="89"/>
        <v>0</v>
      </c>
      <c r="L79" s="3">
        <f t="shared" si="89"/>
        <v>0</v>
      </c>
      <c r="M79" s="3">
        <f t="shared" si="89"/>
        <v>0</v>
      </c>
      <c r="N79" s="3">
        <f t="shared" si="89"/>
        <v>-2.8197000000000001</v>
      </c>
      <c r="O79" s="34"/>
      <c r="P79" s="3">
        <f>SUM(P80:P83)</f>
        <v>0</v>
      </c>
      <c r="Q79" s="34"/>
      <c r="R79" s="3">
        <f>SUM(R80:R83)</f>
        <v>0</v>
      </c>
      <c r="S79" s="34"/>
      <c r="T79" s="3">
        <f>SUM(T80:T83)</f>
        <v>-2.8197000000000001</v>
      </c>
      <c r="U79" s="34"/>
      <c r="V79" s="3">
        <f>SUM(V80:V83)</f>
        <v>0</v>
      </c>
      <c r="W79" s="34"/>
      <c r="X79" s="20"/>
    </row>
    <row r="80" spans="1:24" s="6" customFormat="1" ht="51" x14ac:dyDescent="0.25">
      <c r="A80" s="24" t="s">
        <v>86</v>
      </c>
      <c r="B80" s="25" t="s">
        <v>133</v>
      </c>
      <c r="C80" s="26" t="s">
        <v>22</v>
      </c>
      <c r="D80" s="4">
        <f t="shared" ref="D80:D82" si="90">IF(ISERROR(E80+F80+G80+H80),"нд",E80+F80+G80+H80)</f>
        <v>0.1739</v>
      </c>
      <c r="E80" s="4">
        <v>0</v>
      </c>
      <c r="F80" s="4">
        <v>0</v>
      </c>
      <c r="G80" s="4">
        <v>0.1739</v>
      </c>
      <c r="H80" s="4">
        <v>0</v>
      </c>
      <c r="I80" s="4">
        <f t="shared" ref="I80:I82" si="91">SUM(J80:M80)</f>
        <v>0</v>
      </c>
      <c r="J80" s="4">
        <v>0</v>
      </c>
      <c r="K80" s="4">
        <v>0</v>
      </c>
      <c r="L80" s="4">
        <v>0</v>
      </c>
      <c r="M80" s="4">
        <v>0</v>
      </c>
      <c r="N80" s="4">
        <f t="shared" ref="N80" si="92">IF(ISERROR(P80+R80+T80+V80),"нд",P80+R80+T80+V80)</f>
        <v>-0.1739</v>
      </c>
      <c r="O80" s="35">
        <f t="shared" ref="O80" si="93">IF(N80="нд","нд",IFERROR(N80/D80*100,IF(I80&gt;0,100,0)))</f>
        <v>-100</v>
      </c>
      <c r="P80" s="4">
        <f t="shared" ref="P80" si="94">IF(ISERROR(J80-E80),"нд",J80-E80)</f>
        <v>0</v>
      </c>
      <c r="Q80" s="35">
        <f t="shared" ref="Q80" si="95">IF(P80="нд","нд",IFERROR(P80/E80*100,IF(J80&gt;0,100,0)))</f>
        <v>0</v>
      </c>
      <c r="R80" s="4">
        <f t="shared" ref="R80" si="96">IF(ISERROR(K80-F80),"нд",K80-F80)</f>
        <v>0</v>
      </c>
      <c r="S80" s="35">
        <f t="shared" ref="S80" si="97">IF(R80="нд","нд",IFERROR(R80/F80*100,IF(K80&gt;0,100,0)))</f>
        <v>0</v>
      </c>
      <c r="T80" s="4">
        <f t="shared" ref="T80" si="98">IF(ISERROR(L80-G80),"нд",L80-G80)</f>
        <v>-0.1739</v>
      </c>
      <c r="U80" s="35">
        <f t="shared" ref="U80" si="99">IF(T80="нд","нд",IFERROR(T80/G80*100,IF(L80&gt;0,100,0)))</f>
        <v>-100</v>
      </c>
      <c r="V80" s="4">
        <f t="shared" ref="V80" si="100">IF(ISERROR(M80-H80),"нд",M80-H80)</f>
        <v>0</v>
      </c>
      <c r="W80" s="35">
        <f t="shared" ref="W80" si="101">IF(V80="нд","нд",IFERROR(V80/H80*100,IF(M80&gt;0,100,0)))</f>
        <v>0</v>
      </c>
      <c r="X80" s="26"/>
    </row>
    <row r="81" spans="1:24" s="6" customFormat="1" ht="25.5" x14ac:dyDescent="0.25">
      <c r="A81" s="24" t="s">
        <v>86</v>
      </c>
      <c r="B81" s="25" t="s">
        <v>134</v>
      </c>
      <c r="C81" s="26" t="s">
        <v>135</v>
      </c>
      <c r="D81" s="4">
        <f t="shared" si="90"/>
        <v>0.95179999999999998</v>
      </c>
      <c r="E81" s="4">
        <v>0</v>
      </c>
      <c r="F81" s="4">
        <v>0</v>
      </c>
      <c r="G81" s="4">
        <v>0.95179999999999998</v>
      </c>
      <c r="H81" s="4">
        <v>0</v>
      </c>
      <c r="I81" s="4">
        <f t="shared" si="91"/>
        <v>0</v>
      </c>
      <c r="J81" s="4">
        <v>0</v>
      </c>
      <c r="K81" s="4">
        <v>0</v>
      </c>
      <c r="L81" s="4">
        <v>0</v>
      </c>
      <c r="M81" s="4">
        <v>0</v>
      </c>
      <c r="N81" s="4">
        <f t="shared" ref="N81:N82" si="102">IF(ISERROR(P81+R81+T81+V81),"нд",P81+R81+T81+V81)</f>
        <v>-0.95179999999999998</v>
      </c>
      <c r="O81" s="35">
        <f t="shared" ref="O81:O82" si="103">IF(N81="нд","нд",IFERROR(N81/D81*100,IF(I81&gt;0,100,0)))</f>
        <v>-100</v>
      </c>
      <c r="P81" s="4">
        <f t="shared" ref="P81:P82" si="104">IF(ISERROR(J81-E81),"нд",J81-E81)</f>
        <v>0</v>
      </c>
      <c r="Q81" s="35">
        <f t="shared" ref="Q81:Q82" si="105">IF(P81="нд","нд",IFERROR(P81/E81*100,IF(J81&gt;0,100,0)))</f>
        <v>0</v>
      </c>
      <c r="R81" s="4">
        <f t="shared" ref="R81:R82" si="106">IF(ISERROR(K81-F81),"нд",K81-F81)</f>
        <v>0</v>
      </c>
      <c r="S81" s="35">
        <f t="shared" ref="S81:S82" si="107">IF(R81="нд","нд",IFERROR(R81/F81*100,IF(K81&gt;0,100,0)))</f>
        <v>0</v>
      </c>
      <c r="T81" s="4">
        <f t="shared" ref="T81:T82" si="108">IF(ISERROR(L81-G81),"нд",L81-G81)</f>
        <v>-0.95179999999999998</v>
      </c>
      <c r="U81" s="35">
        <f t="shared" ref="U81:U82" si="109">IF(T81="нд","нд",IFERROR(T81/G81*100,IF(L81&gt;0,100,0)))</f>
        <v>-100</v>
      </c>
      <c r="V81" s="4">
        <f t="shared" ref="V81:V82" si="110">IF(ISERROR(M81-H81),"нд",M81-H81)</f>
        <v>0</v>
      </c>
      <c r="W81" s="35">
        <f t="shared" ref="W81:W82" si="111">IF(V81="нд","нд",IFERROR(V81/H81*100,IF(M81&gt;0,100,0)))</f>
        <v>0</v>
      </c>
      <c r="X81" s="26"/>
    </row>
    <row r="82" spans="1:24" s="6" customFormat="1" ht="38.25" x14ac:dyDescent="0.25">
      <c r="A82" s="24" t="s">
        <v>86</v>
      </c>
      <c r="B82" s="25" t="s">
        <v>136</v>
      </c>
      <c r="C82" s="26" t="s">
        <v>137</v>
      </c>
      <c r="D82" s="4">
        <f t="shared" si="90"/>
        <v>1.694</v>
      </c>
      <c r="E82" s="4">
        <v>0</v>
      </c>
      <c r="F82" s="4">
        <v>0</v>
      </c>
      <c r="G82" s="4">
        <v>1.694</v>
      </c>
      <c r="H82" s="4">
        <v>0</v>
      </c>
      <c r="I82" s="4">
        <f t="shared" si="91"/>
        <v>0</v>
      </c>
      <c r="J82" s="4">
        <v>0</v>
      </c>
      <c r="K82" s="4">
        <v>0</v>
      </c>
      <c r="L82" s="4">
        <v>0</v>
      </c>
      <c r="M82" s="4">
        <v>0</v>
      </c>
      <c r="N82" s="4">
        <f t="shared" si="102"/>
        <v>-1.694</v>
      </c>
      <c r="O82" s="35">
        <f t="shared" si="103"/>
        <v>-100</v>
      </c>
      <c r="P82" s="4">
        <f t="shared" si="104"/>
        <v>0</v>
      </c>
      <c r="Q82" s="35">
        <f t="shared" si="105"/>
        <v>0</v>
      </c>
      <c r="R82" s="4">
        <f t="shared" si="106"/>
        <v>0</v>
      </c>
      <c r="S82" s="35">
        <f t="shared" si="107"/>
        <v>0</v>
      </c>
      <c r="T82" s="4">
        <f t="shared" si="108"/>
        <v>-1.694</v>
      </c>
      <c r="U82" s="35">
        <f t="shared" si="109"/>
        <v>-100</v>
      </c>
      <c r="V82" s="4">
        <f t="shared" si="110"/>
        <v>0</v>
      </c>
      <c r="W82" s="35">
        <f t="shared" si="111"/>
        <v>0</v>
      </c>
      <c r="X82" s="40"/>
    </row>
    <row r="83" spans="1:24" s="6" customFormat="1" x14ac:dyDescent="0.25">
      <c r="A83" s="22" t="s">
        <v>19</v>
      </c>
      <c r="B83" s="23" t="s">
        <v>19</v>
      </c>
      <c r="C83" s="20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4"/>
      <c r="P83" s="3"/>
      <c r="Q83" s="34"/>
      <c r="R83" s="3"/>
      <c r="S83" s="34"/>
      <c r="T83" s="3"/>
      <c r="U83" s="34"/>
      <c r="V83" s="3"/>
      <c r="W83" s="34"/>
      <c r="X83" s="20"/>
    </row>
    <row r="84" spans="1:24" s="6" customFormat="1" ht="38.25" x14ac:dyDescent="0.25">
      <c r="A84" s="22" t="s">
        <v>88</v>
      </c>
      <c r="B84" s="23" t="s">
        <v>89</v>
      </c>
      <c r="C84" s="20" t="s">
        <v>17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4"/>
      <c r="P84" s="3">
        <v>0</v>
      </c>
      <c r="Q84" s="34"/>
      <c r="R84" s="3">
        <v>0</v>
      </c>
      <c r="S84" s="34"/>
      <c r="T84" s="3">
        <v>0</v>
      </c>
      <c r="U84" s="34"/>
      <c r="V84" s="3">
        <v>0</v>
      </c>
      <c r="W84" s="34"/>
      <c r="X84" s="20"/>
    </row>
    <row r="85" spans="1:24" s="6" customFormat="1" x14ac:dyDescent="0.25">
      <c r="A85" s="22" t="s">
        <v>19</v>
      </c>
      <c r="B85" s="23" t="s">
        <v>19</v>
      </c>
      <c r="C85" s="20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4"/>
      <c r="P85" s="3"/>
      <c r="Q85" s="34"/>
      <c r="R85" s="3"/>
      <c r="S85" s="34"/>
      <c r="T85" s="3"/>
      <c r="U85" s="34"/>
      <c r="V85" s="3"/>
      <c r="W85" s="34"/>
      <c r="X85" s="20"/>
    </row>
    <row r="86" spans="1:24" s="6" customFormat="1" ht="25.5" x14ac:dyDescent="0.25">
      <c r="A86" s="22" t="s">
        <v>90</v>
      </c>
      <c r="B86" s="23" t="s">
        <v>91</v>
      </c>
      <c r="C86" s="20" t="s">
        <v>17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4"/>
      <c r="P86" s="3">
        <v>0</v>
      </c>
      <c r="Q86" s="34"/>
      <c r="R86" s="3">
        <v>0</v>
      </c>
      <c r="S86" s="34"/>
      <c r="T86" s="3">
        <v>0</v>
      </c>
      <c r="U86" s="34"/>
      <c r="V86" s="3">
        <v>0</v>
      </c>
      <c r="W86" s="34"/>
      <c r="X86" s="20"/>
    </row>
    <row r="87" spans="1:24" s="6" customFormat="1" x14ac:dyDescent="0.25">
      <c r="A87" s="22" t="s">
        <v>19</v>
      </c>
      <c r="B87" s="23" t="s">
        <v>19</v>
      </c>
      <c r="C87" s="20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4"/>
      <c r="P87" s="3"/>
      <c r="Q87" s="34"/>
      <c r="R87" s="3"/>
      <c r="S87" s="34"/>
      <c r="T87" s="3"/>
      <c r="U87" s="34"/>
      <c r="V87" s="3"/>
      <c r="W87" s="34"/>
      <c r="X87" s="20"/>
    </row>
    <row r="88" spans="1:24" s="6" customFormat="1" ht="38.25" x14ac:dyDescent="0.25">
      <c r="A88" s="22" t="s">
        <v>92</v>
      </c>
      <c r="B88" s="23" t="s">
        <v>93</v>
      </c>
      <c r="C88" s="20" t="s">
        <v>17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4"/>
      <c r="P88" s="3">
        <v>0</v>
      </c>
      <c r="Q88" s="34"/>
      <c r="R88" s="3">
        <v>0</v>
      </c>
      <c r="S88" s="34"/>
      <c r="T88" s="3">
        <v>0</v>
      </c>
      <c r="U88" s="34"/>
      <c r="V88" s="3">
        <v>0</v>
      </c>
      <c r="W88" s="34"/>
      <c r="X88" s="20"/>
    </row>
    <row r="89" spans="1:24" s="6" customFormat="1" x14ac:dyDescent="0.25">
      <c r="A89" s="22" t="s">
        <v>19</v>
      </c>
      <c r="B89" s="23" t="s">
        <v>19</v>
      </c>
      <c r="C89" s="20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4"/>
      <c r="P89" s="3"/>
      <c r="Q89" s="34"/>
      <c r="R89" s="3"/>
      <c r="S89" s="34"/>
      <c r="T89" s="3"/>
      <c r="U89" s="34"/>
      <c r="V89" s="3"/>
      <c r="W89" s="34"/>
      <c r="X89" s="20"/>
    </row>
    <row r="90" spans="1:24" s="6" customFormat="1" ht="51" x14ac:dyDescent="0.25">
      <c r="A90" s="22" t="s">
        <v>94</v>
      </c>
      <c r="B90" s="23" t="s">
        <v>95</v>
      </c>
      <c r="C90" s="20" t="s">
        <v>17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4"/>
      <c r="P90" s="3">
        <v>0</v>
      </c>
      <c r="Q90" s="34"/>
      <c r="R90" s="3">
        <v>0</v>
      </c>
      <c r="S90" s="34"/>
      <c r="T90" s="3">
        <v>0</v>
      </c>
      <c r="U90" s="34"/>
      <c r="V90" s="3">
        <v>0</v>
      </c>
      <c r="W90" s="34"/>
      <c r="X90" s="20"/>
    </row>
    <row r="91" spans="1:24" s="6" customFormat="1" x14ac:dyDescent="0.25">
      <c r="A91" s="22" t="s">
        <v>19</v>
      </c>
      <c r="B91" s="23" t="s">
        <v>19</v>
      </c>
      <c r="C91" s="20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4"/>
      <c r="P91" s="3"/>
      <c r="Q91" s="34"/>
      <c r="R91" s="3"/>
      <c r="S91" s="34"/>
      <c r="T91" s="3"/>
      <c r="U91" s="34"/>
      <c r="V91" s="3"/>
      <c r="W91" s="34"/>
      <c r="X91" s="20"/>
    </row>
    <row r="92" spans="1:24" s="6" customFormat="1" ht="51" x14ac:dyDescent="0.25">
      <c r="A92" s="22" t="s">
        <v>96</v>
      </c>
      <c r="B92" s="23" t="s">
        <v>97</v>
      </c>
      <c r="C92" s="20" t="s">
        <v>17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4"/>
      <c r="P92" s="3">
        <v>0</v>
      </c>
      <c r="Q92" s="34"/>
      <c r="R92" s="3">
        <v>0</v>
      </c>
      <c r="S92" s="34"/>
      <c r="T92" s="3">
        <v>0</v>
      </c>
      <c r="U92" s="34"/>
      <c r="V92" s="3">
        <v>0</v>
      </c>
      <c r="W92" s="34"/>
      <c r="X92" s="20"/>
    </row>
    <row r="93" spans="1:24" s="6" customFormat="1" x14ac:dyDescent="0.25">
      <c r="A93" s="22" t="s">
        <v>19</v>
      </c>
      <c r="B93" s="23" t="s">
        <v>19</v>
      </c>
      <c r="C93" s="20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4"/>
      <c r="P93" s="3"/>
      <c r="Q93" s="34"/>
      <c r="R93" s="3"/>
      <c r="S93" s="34"/>
      <c r="T93" s="3"/>
      <c r="U93" s="34"/>
      <c r="V93" s="3"/>
      <c r="W93" s="34"/>
      <c r="X93" s="20"/>
    </row>
    <row r="94" spans="1:24" s="6" customFormat="1" ht="38.25" x14ac:dyDescent="0.25">
      <c r="A94" s="22" t="s">
        <v>98</v>
      </c>
      <c r="B94" s="23" t="s">
        <v>99</v>
      </c>
      <c r="C94" s="20" t="s">
        <v>17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  <c r="O94" s="34"/>
      <c r="P94" s="3">
        <v>0</v>
      </c>
      <c r="Q94" s="34"/>
      <c r="R94" s="3">
        <v>0</v>
      </c>
      <c r="S94" s="34"/>
      <c r="T94" s="3">
        <v>0</v>
      </c>
      <c r="U94" s="34"/>
      <c r="V94" s="3">
        <v>0</v>
      </c>
      <c r="W94" s="34"/>
      <c r="X94" s="20"/>
    </row>
    <row r="95" spans="1:24" s="6" customFormat="1" x14ac:dyDescent="0.25">
      <c r="A95" s="22" t="s">
        <v>19</v>
      </c>
      <c r="B95" s="23" t="s">
        <v>19</v>
      </c>
      <c r="C95" s="20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4"/>
      <c r="P95" s="3"/>
      <c r="Q95" s="34"/>
      <c r="R95" s="3"/>
      <c r="S95" s="34"/>
      <c r="T95" s="3"/>
      <c r="U95" s="34"/>
      <c r="V95" s="3"/>
      <c r="W95" s="34"/>
      <c r="X95" s="20"/>
    </row>
    <row r="96" spans="1:24" s="6" customFormat="1" ht="51" x14ac:dyDescent="0.25">
      <c r="A96" s="22" t="s">
        <v>100</v>
      </c>
      <c r="B96" s="23" t="s">
        <v>101</v>
      </c>
      <c r="C96" s="20" t="s">
        <v>17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4"/>
      <c r="P96" s="3">
        <v>0</v>
      </c>
      <c r="Q96" s="34"/>
      <c r="R96" s="3">
        <v>0</v>
      </c>
      <c r="S96" s="34"/>
      <c r="T96" s="3">
        <v>0</v>
      </c>
      <c r="U96" s="34"/>
      <c r="V96" s="3">
        <v>0</v>
      </c>
      <c r="W96" s="34"/>
      <c r="X96" s="20"/>
    </row>
    <row r="97" spans="1:24" s="6" customFormat="1" x14ac:dyDescent="0.25">
      <c r="A97" s="22" t="s">
        <v>19</v>
      </c>
      <c r="B97" s="23" t="s">
        <v>19</v>
      </c>
      <c r="C97" s="20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4"/>
      <c r="P97" s="3"/>
      <c r="Q97" s="34"/>
      <c r="R97" s="3"/>
      <c r="S97" s="34"/>
      <c r="T97" s="3"/>
      <c r="U97" s="34"/>
      <c r="V97" s="3"/>
      <c r="W97" s="34"/>
      <c r="X97" s="20"/>
    </row>
    <row r="98" spans="1:24" s="6" customFormat="1" ht="51" x14ac:dyDescent="0.25">
      <c r="A98" s="22" t="s">
        <v>102</v>
      </c>
      <c r="B98" s="23" t="s">
        <v>103</v>
      </c>
      <c r="C98" s="20" t="s">
        <v>17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34"/>
      <c r="P98" s="3">
        <v>0</v>
      </c>
      <c r="Q98" s="34"/>
      <c r="R98" s="3">
        <v>0</v>
      </c>
      <c r="S98" s="34"/>
      <c r="T98" s="3">
        <v>0</v>
      </c>
      <c r="U98" s="34"/>
      <c r="V98" s="3">
        <v>0</v>
      </c>
      <c r="W98" s="34"/>
      <c r="X98" s="20"/>
    </row>
    <row r="99" spans="1:24" s="6" customFormat="1" ht="25.5" x14ac:dyDescent="0.25">
      <c r="A99" s="22" t="s">
        <v>104</v>
      </c>
      <c r="B99" s="23" t="s">
        <v>105</v>
      </c>
      <c r="C99" s="20" t="s">
        <v>17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4"/>
      <c r="P99" s="3">
        <v>0</v>
      </c>
      <c r="Q99" s="34"/>
      <c r="R99" s="3">
        <v>0</v>
      </c>
      <c r="S99" s="34"/>
      <c r="T99" s="3">
        <v>0</v>
      </c>
      <c r="U99" s="34"/>
      <c r="V99" s="3">
        <v>0</v>
      </c>
      <c r="W99" s="34"/>
      <c r="X99" s="20"/>
    </row>
    <row r="100" spans="1:24" s="6" customFormat="1" x14ac:dyDescent="0.25">
      <c r="A100" s="22" t="s">
        <v>19</v>
      </c>
      <c r="B100" s="23" t="s">
        <v>19</v>
      </c>
      <c r="C100" s="20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4"/>
      <c r="P100" s="3"/>
      <c r="Q100" s="34"/>
      <c r="R100" s="3"/>
      <c r="S100" s="34"/>
      <c r="T100" s="3"/>
      <c r="U100" s="34"/>
      <c r="V100" s="3"/>
      <c r="W100" s="34"/>
      <c r="X100" s="20"/>
    </row>
    <row r="101" spans="1:24" s="6" customFormat="1" ht="38.25" x14ac:dyDescent="0.25">
      <c r="A101" s="22" t="s">
        <v>106</v>
      </c>
      <c r="B101" s="23" t="s">
        <v>107</v>
      </c>
      <c r="C101" s="20" t="s">
        <v>17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34"/>
      <c r="P101" s="3">
        <v>0</v>
      </c>
      <c r="Q101" s="34"/>
      <c r="R101" s="3">
        <v>0</v>
      </c>
      <c r="S101" s="34"/>
      <c r="T101" s="3">
        <v>0</v>
      </c>
      <c r="U101" s="34"/>
      <c r="V101" s="3">
        <v>0</v>
      </c>
      <c r="W101" s="34"/>
      <c r="X101" s="20"/>
    </row>
    <row r="102" spans="1:24" s="6" customFormat="1" x14ac:dyDescent="0.25">
      <c r="A102" s="22" t="s">
        <v>19</v>
      </c>
      <c r="B102" s="23" t="s">
        <v>19</v>
      </c>
      <c r="C102" s="20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4"/>
      <c r="P102" s="3"/>
      <c r="Q102" s="34"/>
      <c r="R102" s="3"/>
      <c r="S102" s="34"/>
      <c r="T102" s="3"/>
      <c r="U102" s="34"/>
      <c r="V102" s="3"/>
      <c r="W102" s="34"/>
      <c r="X102" s="20"/>
    </row>
    <row r="103" spans="1:24" s="6" customFormat="1" ht="51" x14ac:dyDescent="0.25">
      <c r="A103" s="28" t="s">
        <v>21</v>
      </c>
      <c r="B103" s="29" t="s">
        <v>108</v>
      </c>
      <c r="C103" s="18" t="s">
        <v>17</v>
      </c>
      <c r="D103" s="2">
        <v>0</v>
      </c>
      <c r="E103" s="2">
        <f t="shared" ref="E103:F103" si="112">SUM(E104:E105)</f>
        <v>0</v>
      </c>
      <c r="F103" s="2">
        <f t="shared" si="112"/>
        <v>0</v>
      </c>
      <c r="G103" s="2">
        <v>0</v>
      </c>
      <c r="H103" s="2">
        <f t="shared" ref="H103" si="113">SUM(H104:H105)</f>
        <v>0</v>
      </c>
      <c r="I103" s="2">
        <v>0</v>
      </c>
      <c r="J103" s="2">
        <f t="shared" ref="J103:K103" si="114">SUM(J104:J105)</f>
        <v>0</v>
      </c>
      <c r="K103" s="2">
        <f t="shared" si="114"/>
        <v>0</v>
      </c>
      <c r="L103" s="2">
        <v>0</v>
      </c>
      <c r="M103" s="2">
        <f t="shared" ref="M103" si="115">SUM(M104:M105)</f>
        <v>0</v>
      </c>
      <c r="N103" s="2">
        <v>0</v>
      </c>
      <c r="O103" s="33"/>
      <c r="P103" s="2">
        <f t="shared" ref="P103:R103" si="116">SUM(P104:P105)</f>
        <v>0</v>
      </c>
      <c r="Q103" s="33"/>
      <c r="R103" s="2">
        <f t="shared" si="116"/>
        <v>0</v>
      </c>
      <c r="S103" s="33"/>
      <c r="T103" s="2">
        <v>0</v>
      </c>
      <c r="U103" s="33"/>
      <c r="V103" s="2">
        <f t="shared" ref="V103" si="117">SUM(V104:V105)</f>
        <v>0</v>
      </c>
      <c r="W103" s="33"/>
      <c r="X103" s="18"/>
    </row>
    <row r="104" spans="1:24" s="6" customFormat="1" ht="63.75" x14ac:dyDescent="0.25">
      <c r="A104" s="22" t="s">
        <v>109</v>
      </c>
      <c r="B104" s="23" t="s">
        <v>110</v>
      </c>
      <c r="C104" s="20" t="s">
        <v>17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4"/>
      <c r="P104" s="3">
        <v>0</v>
      </c>
      <c r="Q104" s="34"/>
      <c r="R104" s="3">
        <v>0</v>
      </c>
      <c r="S104" s="34"/>
      <c r="T104" s="3">
        <v>0</v>
      </c>
      <c r="U104" s="34"/>
      <c r="V104" s="3">
        <v>0</v>
      </c>
      <c r="W104" s="34"/>
      <c r="X104" s="20"/>
    </row>
    <row r="105" spans="1:24" s="6" customFormat="1" x14ac:dyDescent="0.2">
      <c r="A105" s="22" t="s">
        <v>19</v>
      </c>
      <c r="B105" s="30" t="s">
        <v>19</v>
      </c>
      <c r="C105" s="20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4"/>
      <c r="P105" s="3"/>
      <c r="Q105" s="34"/>
      <c r="R105" s="3"/>
      <c r="S105" s="34"/>
      <c r="T105" s="3"/>
      <c r="U105" s="34"/>
      <c r="V105" s="3"/>
      <c r="W105" s="34"/>
      <c r="X105" s="20"/>
    </row>
    <row r="106" spans="1:24" s="6" customFormat="1" ht="63.75" x14ac:dyDescent="0.25">
      <c r="A106" s="22" t="s">
        <v>111</v>
      </c>
      <c r="B106" s="23" t="s">
        <v>112</v>
      </c>
      <c r="C106" s="20" t="s">
        <v>17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34"/>
      <c r="P106" s="3">
        <v>0</v>
      </c>
      <c r="Q106" s="34"/>
      <c r="R106" s="3">
        <v>0</v>
      </c>
      <c r="S106" s="34"/>
      <c r="T106" s="3">
        <v>0</v>
      </c>
      <c r="U106" s="34"/>
      <c r="V106" s="3">
        <v>0</v>
      </c>
      <c r="W106" s="34"/>
      <c r="X106" s="20"/>
    </row>
    <row r="107" spans="1:24" s="6" customFormat="1" x14ac:dyDescent="0.2">
      <c r="A107" s="22" t="s">
        <v>19</v>
      </c>
      <c r="B107" s="30" t="s">
        <v>19</v>
      </c>
      <c r="C107" s="20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4"/>
      <c r="P107" s="3"/>
      <c r="Q107" s="34"/>
      <c r="R107" s="3"/>
      <c r="S107" s="34"/>
      <c r="T107" s="3"/>
      <c r="U107" s="34"/>
      <c r="V107" s="3"/>
      <c r="W107" s="34"/>
      <c r="X107" s="20"/>
    </row>
    <row r="108" spans="1:24" s="6" customFormat="1" ht="38.25" x14ac:dyDescent="0.25">
      <c r="A108" s="28" t="s">
        <v>23</v>
      </c>
      <c r="B108" s="29" t="s">
        <v>113</v>
      </c>
      <c r="C108" s="18" t="s">
        <v>17</v>
      </c>
      <c r="D108" s="2">
        <f t="shared" ref="D108:N108" si="118">SUM(D109:D110)</f>
        <v>0</v>
      </c>
      <c r="E108" s="2">
        <f t="shared" si="118"/>
        <v>0</v>
      </c>
      <c r="F108" s="2">
        <f t="shared" si="118"/>
        <v>0</v>
      </c>
      <c r="G108" s="2">
        <f t="shared" si="118"/>
        <v>0</v>
      </c>
      <c r="H108" s="2">
        <f t="shared" si="118"/>
        <v>0</v>
      </c>
      <c r="I108" s="2">
        <f t="shared" si="118"/>
        <v>0</v>
      </c>
      <c r="J108" s="2">
        <f t="shared" si="118"/>
        <v>0</v>
      </c>
      <c r="K108" s="2">
        <f t="shared" si="118"/>
        <v>0</v>
      </c>
      <c r="L108" s="2">
        <f t="shared" si="118"/>
        <v>0</v>
      </c>
      <c r="M108" s="2">
        <f t="shared" si="118"/>
        <v>0</v>
      </c>
      <c r="N108" s="2">
        <f t="shared" si="118"/>
        <v>0</v>
      </c>
      <c r="O108" s="33"/>
      <c r="P108" s="2">
        <f>SUM(P109:P110)</f>
        <v>0</v>
      </c>
      <c r="Q108" s="33"/>
      <c r="R108" s="2">
        <f>SUM(R109:R110)</f>
        <v>0</v>
      </c>
      <c r="S108" s="33"/>
      <c r="T108" s="2">
        <f>SUM(T109:T110)</f>
        <v>0</v>
      </c>
      <c r="U108" s="33"/>
      <c r="V108" s="2">
        <f>SUM(V109:V110)</f>
        <v>0</v>
      </c>
      <c r="W108" s="33"/>
      <c r="X108" s="18"/>
    </row>
    <row r="109" spans="1:24" s="6" customFormat="1" ht="38.25" x14ac:dyDescent="0.25">
      <c r="A109" s="24" t="s">
        <v>23</v>
      </c>
      <c r="B109" s="25" t="s">
        <v>138</v>
      </c>
      <c r="C109" s="26" t="s">
        <v>139</v>
      </c>
      <c r="D109" s="4">
        <f t="shared" ref="D109" si="119">IF(ISERROR(E109+F109+G109+H109),"нд",E109+F109+G109+H109)</f>
        <v>0</v>
      </c>
      <c r="E109" s="4">
        <v>0</v>
      </c>
      <c r="F109" s="4">
        <v>0</v>
      </c>
      <c r="G109" s="4">
        <v>0</v>
      </c>
      <c r="H109" s="4">
        <v>0</v>
      </c>
      <c r="I109" s="4">
        <f t="shared" ref="I109" si="120">SUM(J109:M109)</f>
        <v>0</v>
      </c>
      <c r="J109" s="4">
        <v>0</v>
      </c>
      <c r="K109" s="4">
        <v>0</v>
      </c>
      <c r="L109" s="4">
        <v>0</v>
      </c>
      <c r="M109" s="4">
        <v>0</v>
      </c>
      <c r="N109" s="4">
        <f t="shared" ref="N109" si="121">IF(ISERROR(P109+R109+T109+V109),"нд",P109+R109+T109+V109)</f>
        <v>0</v>
      </c>
      <c r="O109" s="35">
        <f t="shared" ref="O109" si="122">IF(N109="нд","нд",IFERROR(N109/D109*100,IF(I109&gt;0,100,0)))</f>
        <v>0</v>
      </c>
      <c r="P109" s="4">
        <f t="shared" ref="P109" si="123">IF(ISERROR(J109-E109),"нд",J109-E109)</f>
        <v>0</v>
      </c>
      <c r="Q109" s="35">
        <f t="shared" ref="Q109" si="124">IF(P109="нд","нд",IFERROR(P109/E109*100,IF(J109&gt;0,100,0)))</f>
        <v>0</v>
      </c>
      <c r="R109" s="4">
        <f t="shared" ref="R109" si="125">IF(ISERROR(K109-F109),"нд",K109-F109)</f>
        <v>0</v>
      </c>
      <c r="S109" s="35">
        <f t="shared" ref="S109" si="126">IF(R109="нд","нд",IFERROR(R109/F109*100,IF(K109&gt;0,100,0)))</f>
        <v>0</v>
      </c>
      <c r="T109" s="4">
        <f t="shared" ref="T109" si="127">IF(ISERROR(L109-G109),"нд",L109-G109)</f>
        <v>0</v>
      </c>
      <c r="U109" s="35">
        <f t="shared" ref="U109" si="128">IF(T109="нд","нд",IFERROR(T109/G109*100,IF(L109&gt;0,100,0)))</f>
        <v>0</v>
      </c>
      <c r="V109" s="4">
        <f t="shared" ref="V109" si="129">IF(ISERROR(M109-H109),"нд",M109-H109)</f>
        <v>0</v>
      </c>
      <c r="W109" s="35">
        <f t="shared" ref="W109" si="130">IF(V109="нд","нд",IFERROR(V109/H109*100,IF(M109&gt;0,100,0)))</f>
        <v>0</v>
      </c>
      <c r="X109" s="26"/>
    </row>
    <row r="110" spans="1:24" s="6" customFormat="1" x14ac:dyDescent="0.2">
      <c r="A110" s="22" t="s">
        <v>19</v>
      </c>
      <c r="B110" s="30" t="s">
        <v>19</v>
      </c>
      <c r="C110" s="31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36"/>
      <c r="P110" s="5"/>
      <c r="Q110" s="36"/>
      <c r="R110" s="5"/>
      <c r="S110" s="36"/>
      <c r="T110" s="5"/>
      <c r="U110" s="36"/>
      <c r="V110" s="5"/>
      <c r="W110" s="36"/>
      <c r="X110" s="31"/>
    </row>
    <row r="111" spans="1:24" s="6" customFormat="1" ht="38.25" x14ac:dyDescent="0.2">
      <c r="A111" s="28" t="s">
        <v>24</v>
      </c>
      <c r="B111" s="32" t="s">
        <v>114</v>
      </c>
      <c r="C111" s="18" t="s">
        <v>17</v>
      </c>
      <c r="D111" s="2">
        <v>0</v>
      </c>
      <c r="E111" s="2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2">
        <v>0</v>
      </c>
      <c r="O111" s="33"/>
      <c r="P111" s="2">
        <v>0</v>
      </c>
      <c r="Q111" s="33"/>
      <c r="R111" s="2">
        <v>0</v>
      </c>
      <c r="S111" s="33"/>
      <c r="T111" s="2">
        <v>0</v>
      </c>
      <c r="U111" s="33"/>
      <c r="V111" s="2">
        <v>0</v>
      </c>
      <c r="W111" s="33"/>
      <c r="X111" s="18"/>
    </row>
    <row r="112" spans="1:24" s="6" customFormat="1" x14ac:dyDescent="0.2">
      <c r="A112" s="22" t="s">
        <v>19</v>
      </c>
      <c r="B112" s="30" t="s">
        <v>19</v>
      </c>
      <c r="C112" s="31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36"/>
      <c r="P112" s="5"/>
      <c r="Q112" s="36"/>
      <c r="R112" s="5"/>
      <c r="S112" s="36"/>
      <c r="T112" s="5"/>
      <c r="U112" s="36"/>
      <c r="V112" s="5"/>
      <c r="W112" s="36"/>
      <c r="X112" s="31"/>
    </row>
    <row r="113" spans="1:24" s="6" customFormat="1" ht="25.5" x14ac:dyDescent="0.25">
      <c r="A113" s="28" t="s">
        <v>115</v>
      </c>
      <c r="B113" s="29" t="s">
        <v>116</v>
      </c>
      <c r="C113" s="18" t="s">
        <v>17</v>
      </c>
      <c r="D113" s="2">
        <f t="shared" ref="D113:N113" si="131">SUM(D114:D117)</f>
        <v>9.0486000000000004</v>
      </c>
      <c r="E113" s="2">
        <f t="shared" si="131"/>
        <v>0</v>
      </c>
      <c r="F113" s="2">
        <f t="shared" si="131"/>
        <v>0</v>
      </c>
      <c r="G113" s="2">
        <f t="shared" si="131"/>
        <v>9.0486000000000004</v>
      </c>
      <c r="H113" s="2">
        <f t="shared" si="131"/>
        <v>0</v>
      </c>
      <c r="I113" s="2">
        <f t="shared" si="131"/>
        <v>10.538300000000001</v>
      </c>
      <c r="J113" s="2">
        <f t="shared" si="131"/>
        <v>0</v>
      </c>
      <c r="K113" s="2">
        <f t="shared" si="131"/>
        <v>0</v>
      </c>
      <c r="L113" s="2">
        <f t="shared" si="131"/>
        <v>10.538300000000001</v>
      </c>
      <c r="M113" s="2">
        <f t="shared" si="131"/>
        <v>0</v>
      </c>
      <c r="N113" s="2">
        <f t="shared" si="131"/>
        <v>1.4897</v>
      </c>
      <c r="O113" s="33"/>
      <c r="P113" s="2">
        <f>SUM(P114:P117)</f>
        <v>0</v>
      </c>
      <c r="Q113" s="33"/>
      <c r="R113" s="2">
        <f>SUM(R114:R117)</f>
        <v>0</v>
      </c>
      <c r="S113" s="33"/>
      <c r="T113" s="2">
        <f>SUM(T114:T117)</f>
        <v>1.4897</v>
      </c>
      <c r="U113" s="33"/>
      <c r="V113" s="2">
        <f>SUM(V114:V117)</f>
        <v>0</v>
      </c>
      <c r="W113" s="33"/>
      <c r="X113" s="18"/>
    </row>
    <row r="114" spans="1:24" s="6" customFormat="1" x14ac:dyDescent="0.25">
      <c r="A114" s="24" t="s">
        <v>115</v>
      </c>
      <c r="B114" s="27" t="s">
        <v>117</v>
      </c>
      <c r="C114" s="26" t="s">
        <v>25</v>
      </c>
      <c r="D114" s="4">
        <f t="shared" ref="D114:D116" si="132">IF(ISERROR(E114+F114+G114+H114),"нд",E114+F114+G114+H114)</f>
        <v>0.40720000000000001</v>
      </c>
      <c r="E114" s="4">
        <v>0</v>
      </c>
      <c r="F114" s="4">
        <v>0</v>
      </c>
      <c r="G114" s="4">
        <v>0.40720000000000001</v>
      </c>
      <c r="H114" s="4">
        <v>0</v>
      </c>
      <c r="I114" s="4">
        <f t="shared" ref="I114:I116" si="133">SUM(J114:M114)</f>
        <v>8.7300000000000003E-2</v>
      </c>
      <c r="J114" s="4">
        <v>0</v>
      </c>
      <c r="K114" s="4">
        <v>0</v>
      </c>
      <c r="L114" s="4">
        <v>8.7300000000000003E-2</v>
      </c>
      <c r="M114" s="4">
        <v>0</v>
      </c>
      <c r="N114" s="4">
        <f t="shared" ref="N114" si="134">IF(ISERROR(P114+R114+T114+V114),"нд",P114+R114+T114+V114)</f>
        <v>-0.31990000000000002</v>
      </c>
      <c r="O114" s="35">
        <f t="shared" ref="O114" si="135">IF(N114="нд","нд",IFERROR(N114/D114*100,IF(I114&gt;0,100,0)))</f>
        <v>-78.560903732809422</v>
      </c>
      <c r="P114" s="4">
        <f t="shared" ref="P114" si="136">IF(ISERROR(J114-E114),"нд",J114-E114)</f>
        <v>0</v>
      </c>
      <c r="Q114" s="35">
        <f t="shared" ref="Q114" si="137">IF(P114="нд","нд",IFERROR(P114/E114*100,IF(J114&gt;0,100,0)))</f>
        <v>0</v>
      </c>
      <c r="R114" s="4">
        <f t="shared" ref="R114" si="138">IF(ISERROR(K114-F114),"нд",K114-F114)</f>
        <v>0</v>
      </c>
      <c r="S114" s="35">
        <f t="shared" ref="S114" si="139">IF(R114="нд","нд",IFERROR(R114/F114*100,IF(K114&gt;0,100,0)))</f>
        <v>0</v>
      </c>
      <c r="T114" s="4">
        <f t="shared" ref="T114" si="140">IF(ISERROR(L114-G114),"нд",L114-G114)</f>
        <v>-0.31990000000000002</v>
      </c>
      <c r="U114" s="35">
        <f t="shared" ref="U114" si="141">IF(T114="нд","нд",IFERROR(T114/G114*100,IF(L114&gt;0,100,0)))</f>
        <v>-78.560903732809422</v>
      </c>
      <c r="V114" s="4">
        <f t="shared" ref="V114" si="142">IF(ISERROR(M114-H114),"нд",M114-H114)</f>
        <v>0</v>
      </c>
      <c r="W114" s="35">
        <f t="shared" ref="W114" si="143">IF(V114="нд","нд",IFERROR(V114/H114*100,IF(M114&gt;0,100,0)))</f>
        <v>0</v>
      </c>
      <c r="X114" s="39"/>
    </row>
    <row r="115" spans="1:24" s="6" customFormat="1" x14ac:dyDescent="0.25">
      <c r="A115" s="24" t="s">
        <v>115</v>
      </c>
      <c r="B115" s="25" t="s">
        <v>140</v>
      </c>
      <c r="C115" s="26" t="s">
        <v>142</v>
      </c>
      <c r="D115" s="4">
        <f t="shared" si="132"/>
        <v>7.8756000000000004</v>
      </c>
      <c r="E115" s="4">
        <v>0</v>
      </c>
      <c r="F115" s="4">
        <v>0</v>
      </c>
      <c r="G115" s="4">
        <v>7.8756000000000004</v>
      </c>
      <c r="H115" s="4">
        <v>0</v>
      </c>
      <c r="I115" s="4">
        <f t="shared" si="133"/>
        <v>10.451000000000001</v>
      </c>
      <c r="J115" s="4">
        <v>0</v>
      </c>
      <c r="K115" s="4">
        <v>0</v>
      </c>
      <c r="L115" s="4">
        <v>10.451000000000001</v>
      </c>
      <c r="M115" s="4">
        <v>0</v>
      </c>
      <c r="N115" s="4">
        <f t="shared" ref="N115:N116" si="144">IF(ISERROR(P115+R115+T115+V115),"нд",P115+R115+T115+V115)</f>
        <v>2.5754000000000001</v>
      </c>
      <c r="O115" s="35">
        <f t="shared" ref="O115:O116" si="145">IF(N115="нд","нд",IFERROR(N115/D115*100,IF(I115&gt;0,100,0)))</f>
        <v>32.701000558687596</v>
      </c>
      <c r="P115" s="4">
        <f t="shared" ref="P115:P116" si="146">IF(ISERROR(J115-E115),"нд",J115-E115)</f>
        <v>0</v>
      </c>
      <c r="Q115" s="35">
        <f t="shared" ref="Q115:Q116" si="147">IF(P115="нд","нд",IFERROR(P115/E115*100,IF(J115&gt;0,100,0)))</f>
        <v>0</v>
      </c>
      <c r="R115" s="4">
        <f t="shared" ref="R115:R116" si="148">IF(ISERROR(K115-F115),"нд",K115-F115)</f>
        <v>0</v>
      </c>
      <c r="S115" s="35">
        <f t="shared" ref="S115:S116" si="149">IF(R115="нд","нд",IFERROR(R115/F115*100,IF(K115&gt;0,100,0)))</f>
        <v>0</v>
      </c>
      <c r="T115" s="4">
        <f t="shared" ref="T115:T116" si="150">IF(ISERROR(L115-G115),"нд",L115-G115)</f>
        <v>2.5754000000000001</v>
      </c>
      <c r="U115" s="35">
        <f t="shared" ref="U115:U116" si="151">IF(T115="нд","нд",IFERROR(T115/G115*100,IF(L115&gt;0,100,0)))</f>
        <v>32.701000558687596</v>
      </c>
      <c r="V115" s="4">
        <f t="shared" ref="V115:V116" si="152">IF(ISERROR(M115-H115),"нд",M115-H115)</f>
        <v>0</v>
      </c>
      <c r="W115" s="35">
        <f t="shared" ref="W115:W116" si="153">IF(V115="нд","нд",IFERROR(V115/H115*100,IF(M115&gt;0,100,0)))</f>
        <v>0</v>
      </c>
      <c r="X115" s="26"/>
    </row>
    <row r="116" spans="1:24" s="6" customFormat="1" x14ac:dyDescent="0.25">
      <c r="A116" s="24" t="s">
        <v>115</v>
      </c>
      <c r="B116" s="27" t="s">
        <v>141</v>
      </c>
      <c r="C116" s="26" t="s">
        <v>143</v>
      </c>
      <c r="D116" s="4">
        <f t="shared" si="132"/>
        <v>0.76580000000000004</v>
      </c>
      <c r="E116" s="4">
        <v>0</v>
      </c>
      <c r="F116" s="4">
        <v>0</v>
      </c>
      <c r="G116" s="4">
        <v>0.76580000000000004</v>
      </c>
      <c r="H116" s="4">
        <v>0</v>
      </c>
      <c r="I116" s="4">
        <f t="shared" si="133"/>
        <v>0</v>
      </c>
      <c r="J116" s="4">
        <v>0</v>
      </c>
      <c r="K116" s="4">
        <v>0</v>
      </c>
      <c r="L116" s="4">
        <v>0</v>
      </c>
      <c r="M116" s="4">
        <v>0</v>
      </c>
      <c r="N116" s="4">
        <f t="shared" si="144"/>
        <v>-0.76580000000000004</v>
      </c>
      <c r="O116" s="35">
        <f t="shared" si="145"/>
        <v>-100</v>
      </c>
      <c r="P116" s="4">
        <f t="shared" si="146"/>
        <v>0</v>
      </c>
      <c r="Q116" s="35">
        <f t="shared" si="147"/>
        <v>0</v>
      </c>
      <c r="R116" s="4">
        <f t="shared" si="148"/>
        <v>0</v>
      </c>
      <c r="S116" s="35">
        <f t="shared" si="149"/>
        <v>0</v>
      </c>
      <c r="T116" s="4">
        <f t="shared" si="150"/>
        <v>-0.76580000000000004</v>
      </c>
      <c r="U116" s="35">
        <f t="shared" si="151"/>
        <v>-100</v>
      </c>
      <c r="V116" s="4">
        <f t="shared" si="152"/>
        <v>0</v>
      </c>
      <c r="W116" s="35">
        <f t="shared" si="153"/>
        <v>0</v>
      </c>
      <c r="X116" s="39"/>
    </row>
    <row r="117" spans="1:24" x14ac:dyDescent="0.25">
      <c r="A117" s="22" t="s">
        <v>19</v>
      </c>
      <c r="B117" s="30" t="s">
        <v>19</v>
      </c>
      <c r="C117" s="31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36"/>
      <c r="P117" s="5"/>
      <c r="Q117" s="36"/>
      <c r="R117" s="5"/>
      <c r="S117" s="36"/>
      <c r="T117" s="5"/>
      <c r="U117" s="36"/>
      <c r="V117" s="5"/>
      <c r="W117" s="36"/>
      <c r="X117" s="31"/>
    </row>
  </sheetData>
  <mergeCells count="29">
    <mergeCell ref="X15:X19"/>
    <mergeCell ref="D16:M16"/>
    <mergeCell ref="D17:H17"/>
    <mergeCell ref="I17:M17"/>
    <mergeCell ref="N17:O18"/>
    <mergeCell ref="P17:Q18"/>
    <mergeCell ref="R17:S18"/>
    <mergeCell ref="T17:U18"/>
    <mergeCell ref="V17:W18"/>
    <mergeCell ref="D15:M15"/>
    <mergeCell ref="A15:A19"/>
    <mergeCell ref="B15:B19"/>
    <mergeCell ref="C15:C19"/>
    <mergeCell ref="N15:W16"/>
    <mergeCell ref="I18:I19"/>
    <mergeCell ref="J18:J19"/>
    <mergeCell ref="K18:K19"/>
    <mergeCell ref="L18:L19"/>
    <mergeCell ref="M18:M19"/>
    <mergeCell ref="D18:D19"/>
    <mergeCell ref="E18:E19"/>
    <mergeCell ref="F18:F19"/>
    <mergeCell ref="G18:G19"/>
    <mergeCell ref="H18:H19"/>
    <mergeCell ref="A4:X4"/>
    <mergeCell ref="A5:X5"/>
    <mergeCell ref="A7:X7"/>
    <mergeCell ref="A10:X10"/>
    <mergeCell ref="A12:X12"/>
  </mergeCells>
  <conditionalFormatting sqref="D21:W117">
    <cfRule type="cellIs" dxfId="0" priority="4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5" fitToHeight="0" orientation="landscape" r:id="rId1"/>
  <ignoredErrors>
    <ignoredError sqref="R108:V108 E103:F103 Q108 E108:G108 P108 D79 E76:F76 O67 H71:L71 U79 S79 Q79 O79 E79:G79 P79 R79 T79 V79 Q67 S67 U67 E35:G35 H103:K103 H108:L108 H76:L76 H79:L79 H35:L35 M71:T71 M103:V103 M108:O108 M76:V76 M79:N79 M35:V35 L67 L74" formulaRange="1"/>
    <ignoredError sqref="A21:A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№11</dc:title>
  <dc:creator/>
  <cp:keywords>Отчет ИП 2020 I квартал</cp:keywords>
  <cp:lastModifiedBy/>
  <dcterms:created xsi:type="dcterms:W3CDTF">2015-06-05T18:19:34Z</dcterms:created>
  <dcterms:modified xsi:type="dcterms:W3CDTF">2021-04-30T10:24:39Z</dcterms:modified>
  <cp:contentStatus>готова</cp:contentStatus>
</cp:coreProperties>
</file>