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6885" yWindow="18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закупке'!$A$1:$AV$29</definedName>
  </definedNames>
  <calcPr calcId="162913"/>
</workbook>
</file>

<file path=xl/calcChain.xml><?xml version="1.0" encoding="utf-8"?>
<calcChain xmlns="http://schemas.openxmlformats.org/spreadsheetml/2006/main">
  <c r="B27" i="22" l="1"/>
  <c r="AC64" i="15"/>
  <c r="AB64" i="15"/>
  <c r="AC63" i="15"/>
  <c r="AB63" i="15"/>
  <c r="AC62" i="15"/>
  <c r="AB62" i="15"/>
  <c r="AC61" i="15"/>
  <c r="D61" i="15" s="1"/>
  <c r="AB61" i="15"/>
  <c r="AC60" i="15"/>
  <c r="AB60" i="15"/>
  <c r="AB53" i="15"/>
  <c r="AC53" i="15"/>
  <c r="AB54" i="15"/>
  <c r="AC54" i="15"/>
  <c r="D54" i="15" s="1"/>
  <c r="AB55" i="15"/>
  <c r="AC55" i="15"/>
  <c r="D55" i="15" s="1"/>
  <c r="AB56" i="15"/>
  <c r="AC56" i="15"/>
  <c r="D56" i="15" s="1"/>
  <c r="AB57" i="15"/>
  <c r="AC57" i="15"/>
  <c r="AC52" i="15"/>
  <c r="AB52" i="15"/>
  <c r="AB45" i="15"/>
  <c r="AC45" i="15"/>
  <c r="AB46" i="15"/>
  <c r="AC46" i="15"/>
  <c r="AB47" i="15"/>
  <c r="AC47" i="15"/>
  <c r="AB48" i="15"/>
  <c r="AC48" i="15"/>
  <c r="AB49" i="15"/>
  <c r="AC49" i="15"/>
  <c r="AB50" i="15"/>
  <c r="AC50" i="15"/>
  <c r="AC44" i="15"/>
  <c r="AB44" i="15"/>
  <c r="AB37" i="15"/>
  <c r="AC37" i="15"/>
  <c r="AB38" i="15"/>
  <c r="AC38" i="15"/>
  <c r="AB39" i="15"/>
  <c r="AC39" i="15"/>
  <c r="D39" i="15" s="1"/>
  <c r="AB40" i="15"/>
  <c r="AC40" i="15"/>
  <c r="D40" i="15" s="1"/>
  <c r="AB41" i="15"/>
  <c r="AC41" i="15"/>
  <c r="AB42" i="15"/>
  <c r="AC42" i="15"/>
  <c r="D42" i="15" s="1"/>
  <c r="AC36" i="15"/>
  <c r="AB36" i="15"/>
  <c r="C61" i="15"/>
  <c r="F61" i="15"/>
  <c r="C62" i="15"/>
  <c r="D62" i="15"/>
  <c r="F62" i="15"/>
  <c r="C63" i="15"/>
  <c r="F63" i="15" s="1"/>
  <c r="D63" i="15"/>
  <c r="C64" i="15"/>
  <c r="F64" i="15"/>
  <c r="D60" i="15"/>
  <c r="C60" i="15"/>
  <c r="F60" i="15" s="1"/>
  <c r="C53" i="15"/>
  <c r="D53" i="15"/>
  <c r="F53" i="15"/>
  <c r="C54" i="15"/>
  <c r="F54" i="15"/>
  <c r="C55" i="15"/>
  <c r="F55" i="15" s="1"/>
  <c r="C56" i="15"/>
  <c r="F56" i="15" s="1"/>
  <c r="C57" i="15"/>
  <c r="F57" i="15"/>
  <c r="D52" i="15"/>
  <c r="C52" i="15"/>
  <c r="F52" i="15" s="1"/>
  <c r="C37" i="15"/>
  <c r="D37" i="15"/>
  <c r="F37" i="15"/>
  <c r="C38" i="15"/>
  <c r="D38" i="15"/>
  <c r="F38" i="15"/>
  <c r="C39" i="15"/>
  <c r="F39" i="15" s="1"/>
  <c r="C40" i="15"/>
  <c r="F40" i="15"/>
  <c r="C41" i="15"/>
  <c r="D41" i="15"/>
  <c r="F41" i="15"/>
  <c r="C42" i="15"/>
  <c r="F42" i="15" s="1"/>
  <c r="D36" i="15"/>
  <c r="C36" i="15"/>
  <c r="F36" i="15" s="1"/>
  <c r="D30" i="15" l="1"/>
  <c r="E30" i="15"/>
  <c r="G30" i="15"/>
  <c r="H30" i="15"/>
  <c r="I30" i="15"/>
  <c r="J30" i="15"/>
  <c r="K30" i="15"/>
  <c r="L30" i="15"/>
  <c r="M30" i="15"/>
  <c r="N30" i="15"/>
  <c r="O30" i="15"/>
  <c r="P30" i="15"/>
  <c r="Q30" i="15"/>
  <c r="R30" i="15"/>
  <c r="S30" i="15"/>
  <c r="T30" i="15"/>
  <c r="U30" i="15"/>
  <c r="V30" i="15"/>
  <c r="W30" i="15"/>
  <c r="X30" i="15"/>
  <c r="Y30" i="15"/>
  <c r="Z30" i="15"/>
  <c r="AA30" i="15"/>
  <c r="AC30" i="15"/>
  <c r="AB32" i="15"/>
  <c r="AC32" i="15"/>
  <c r="AB33" i="15"/>
  <c r="AC33" i="15"/>
  <c r="D33" i="15" s="1"/>
  <c r="AB34" i="15"/>
  <c r="AC34" i="15"/>
  <c r="AC31" i="15"/>
  <c r="AB31" i="15"/>
  <c r="C34" i="15"/>
  <c r="F34" i="15" s="1"/>
  <c r="C33" i="15"/>
  <c r="F33" i="15" s="1"/>
  <c r="D32" i="15"/>
  <c r="C32" i="15"/>
  <c r="F32" i="15" s="1"/>
  <c r="D31" i="15"/>
  <c r="C31" i="15"/>
  <c r="F31" i="15" s="1"/>
  <c r="F30" i="15" l="1"/>
  <c r="AB30" i="15"/>
  <c r="C30" i="15"/>
  <c r="F26" i="15"/>
  <c r="F24" i="15" s="1"/>
  <c r="F27" i="15"/>
  <c r="F28" i="15"/>
  <c r="F29" i="15"/>
  <c r="F25" i="15"/>
  <c r="AB26" i="15"/>
  <c r="AC26" i="15"/>
  <c r="AB27" i="15"/>
  <c r="AC27" i="15"/>
  <c r="AB28" i="15"/>
  <c r="AC28" i="15"/>
  <c r="AB29" i="15"/>
  <c r="AC29" i="15"/>
  <c r="E24" i="15"/>
  <c r="T24" i="15"/>
  <c r="V24" i="15"/>
  <c r="X24" i="15"/>
  <c r="Y24" i="15"/>
  <c r="Z24" i="15"/>
  <c r="AA24" i="15"/>
  <c r="C46" i="7"/>
  <c r="C45" i="7"/>
  <c r="F50" i="15" l="1"/>
  <c r="W50" i="15" l="1"/>
  <c r="U50" i="15"/>
  <c r="S50" i="15"/>
  <c r="R50" i="15"/>
  <c r="Q50" i="15"/>
  <c r="P50" i="15"/>
  <c r="O50" i="15"/>
  <c r="N50" i="15"/>
  <c r="M50" i="15"/>
  <c r="L50" i="15"/>
  <c r="K50" i="15"/>
  <c r="J50" i="15"/>
  <c r="I50" i="15"/>
  <c r="H50" i="15"/>
  <c r="G50" i="15"/>
  <c r="E50" i="15"/>
  <c r="D50" i="15"/>
  <c r="C50" i="15"/>
  <c r="W52" i="15"/>
  <c r="S52" i="15"/>
  <c r="R52" i="15"/>
  <c r="Q52" i="15"/>
  <c r="P52" i="15"/>
  <c r="O52" i="15"/>
  <c r="N52" i="15"/>
  <c r="M52" i="15"/>
  <c r="L52" i="15"/>
  <c r="K52" i="15"/>
  <c r="J52" i="15"/>
  <c r="I52" i="15"/>
  <c r="H52" i="15"/>
  <c r="G52" i="15"/>
  <c r="D27" i="15" l="1"/>
  <c r="C27" i="15"/>
  <c r="C26" i="15" l="1"/>
  <c r="C28" i="15"/>
  <c r="C29" i="15"/>
  <c r="C25" i="15"/>
  <c r="G57" i="15" l="1"/>
  <c r="G64" i="15" s="1"/>
  <c r="F25" i="24" l="1"/>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P25" i="24" s="1"/>
  <c r="AQ25" i="24" s="1"/>
  <c r="AR25" i="24" s="1"/>
  <c r="AS25" i="24" s="1"/>
  <c r="AT25" i="24" s="1"/>
  <c r="AU25" i="24" s="1"/>
  <c r="AV25" i="24" s="1"/>
  <c r="A15" i="24"/>
  <c r="A12" i="24"/>
  <c r="A9" i="24"/>
  <c r="A5" i="24"/>
  <c r="C25" i="6" l="1"/>
  <c r="H57" i="15"/>
  <c r="H64" i="15" s="1"/>
  <c r="I57" i="15"/>
  <c r="I64" i="15" s="1"/>
  <c r="J57" i="15"/>
  <c r="J64" i="15" s="1"/>
  <c r="K57" i="15"/>
  <c r="K64" i="15" s="1"/>
  <c r="L57" i="15"/>
  <c r="L64" i="15" s="1"/>
  <c r="M57" i="15"/>
  <c r="M64" i="15" s="1"/>
  <c r="N57" i="15"/>
  <c r="N64" i="15" s="1"/>
  <c r="O57" i="15"/>
  <c r="O64" i="15" s="1"/>
  <c r="P57" i="15"/>
  <c r="P64" i="15" s="1"/>
  <c r="Q57" i="15"/>
  <c r="Q64" i="15" s="1"/>
  <c r="R57" i="15"/>
  <c r="R64" i="15" s="1"/>
  <c r="S57" i="15"/>
  <c r="S64" i="15" s="1"/>
  <c r="U57" i="15"/>
  <c r="U64" i="15" s="1"/>
  <c r="W57" i="15"/>
  <c r="W64" i="15" s="1"/>
  <c r="C24" i="15"/>
  <c r="AB25" i="15"/>
  <c r="AC25" i="15"/>
  <c r="D26" i="15"/>
  <c r="D28" i="15"/>
  <c r="D29" i="15"/>
  <c r="C44" i="15"/>
  <c r="D44" i="15"/>
  <c r="C45" i="15"/>
  <c r="D45" i="15"/>
  <c r="C46" i="15"/>
  <c r="D46" i="15"/>
  <c r="C47" i="15"/>
  <c r="D47" i="15"/>
  <c r="C48" i="15"/>
  <c r="D48" i="15"/>
  <c r="C49" i="15"/>
  <c r="D49" i="15"/>
  <c r="AB58" i="15"/>
  <c r="C58" i="15" s="1"/>
  <c r="AC58" i="15"/>
  <c r="D58" i="15" s="1"/>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D25" i="15" l="1"/>
  <c r="D24" i="15" s="1"/>
  <c r="AC24" i="15"/>
  <c r="AB24" i="15"/>
  <c r="G24" i="15" l="1"/>
  <c r="K24" i="15"/>
  <c r="N24" i="15"/>
  <c r="P24" i="15"/>
  <c r="I24" i="15"/>
  <c r="H24" i="15"/>
  <c r="R24" i="15"/>
  <c r="L24" i="15"/>
  <c r="S24" i="15"/>
  <c r="Q24" i="15"/>
  <c r="O24" i="15"/>
  <c r="M24" i="15"/>
  <c r="J24" i="15"/>
  <c r="U24" i="15"/>
  <c r="W24" i="15"/>
  <c r="D34" i="15"/>
  <c r="D57" i="15"/>
  <c r="D64" i="15"/>
</calcChain>
</file>

<file path=xl/sharedStrings.xml><?xml version="1.0" encoding="utf-8"?>
<sst xmlns="http://schemas.openxmlformats.org/spreadsheetml/2006/main" count="1047" uniqueCount="530">
  <si>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</si>
  <si>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</si>
  <si>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</si>
  <si>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</si>
  <si>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</si>
  <si>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</si>
  <si>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</si>
  <si>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</si>
  <si>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</si>
  <si>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</si>
  <si>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</si>
  <si>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</si>
  <si>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</si>
  <si>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</si>
  <si>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</si>
  <si>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</si>
  <si>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</si>
  <si>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</si>
  <si>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</si>
  <si>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</si>
  <si>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</si>
  <si>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</si>
  <si>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</si>
  <si>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</si>
  <si>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</si>
  <si>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</si>
  <si>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</si>
  <si>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</si>
  <si>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</si>
  <si>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</si>
  <si>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</si>
  <si>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</si>
  <si>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</si>
  <si>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</si>
  <si>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</si>
  <si>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</si>
  <si>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</si>
  <si>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</si>
  <si>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</si>
  <si>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</si>
  <si>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</si>
  <si>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</si>
  <si>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</si>
  <si>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</si>
  <si>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</si>
  <si>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</si>
  <si>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</si>
  <si>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</si>
  <si>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</si>
  <si>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</si>
  <si>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</si>
  <si>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</si>
  <si>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</si>
  <si>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</si>
  <si>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</si>
  <si>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</si>
  <si>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</si>
  <si>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</si>
  <si>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</si>
  <si>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</si>
  <si>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</si>
  <si>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</si>
  <si>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</si>
  <si>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</si>
  <si>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</si>
  <si>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</si>
  <si>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</si>
  <si>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</si>
  <si>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</si>
  <si>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</si>
  <si>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</si>
  <si>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</si>
  <si>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</si>
  <si>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</si>
  <si>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</si>
  <si>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</si>
  <si>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</si>
  <si>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</si>
  <si>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</si>
  <si>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</si>
  <si>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</si>
  <si>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</si>
  <si>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</si>
  <si>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</si>
  <si>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</si>
  <si>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</si>
  <si>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</si>
  <si>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</si>
  <si>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</si>
  <si>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</si>
  <si>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</si>
  <si>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</si>
  <si>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</si>
  <si>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</si>
  <si>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</si>
  <si>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</si>
  <si>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</si>
  <si>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</si>
  <si>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</si>
  <si>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</si>
  <si>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</si>
  <si>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</si>
  <si>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</si>
  <si>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</si>
  <si>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</si>
  <si>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</si>
  <si>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</si>
  <si>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</si>
  <si>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</si>
  <si>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</si>
  <si>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</si>
  <si>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</si>
  <si>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</si>
  <si>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</si>
  <si>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</si>
  <si>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</si>
  <si>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</si>
  <si>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</si>
  <si>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</si>
  <si>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</si>
  <si>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</si>
  <si>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</si>
  <si>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</si>
  <si>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</si>
  <si>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</si>
  <si>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</si>
  <si>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</si>
  <si>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</si>
  <si>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</si>
  <si>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</si>
  <si>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</si>
  <si>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</si>
  <si>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</si>
  <si>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</si>
  <si>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</si>
  <si>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</si>
  <si>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</si>
  <si>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</si>
  <si>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</si>
  <si>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</si>
  <si>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</si>
  <si>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</si>
  <si>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</si>
  <si>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</si>
  <si>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</si>
  <si>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</si>
  <si>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</si>
  <si>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</si>
  <si>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</si>
  <si>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</si>
  <si>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</si>
  <si>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</si>
  <si>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</si>
  <si>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</si>
  <si>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</si>
  <si>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</si>
  <si>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</si>
  <si>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</si>
  <si>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</si>
  <si>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</si>
  <si>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</si>
  <si>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</si>
  <si>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</si>
  <si>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</si>
  <si>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</si>
  <si>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</si>
  <si>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</si>
  <si>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</si>
  <si>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</si>
  <si>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</si>
  <si>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</si>
  <si>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</si>
  <si>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</si>
  <si>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</si>
  <si>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</si>
  <si>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</si>
  <si>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</si>
  <si>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</si>
  <si>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</si>
  <si>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</si>
  <si>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</si>
  <si>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</si>
  <si>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</si>
  <si>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</si>
  <si>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</si>
  <si>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</si>
  <si>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</si>
  <si>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</si>
  <si>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</si>
  <si>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</si>
  <si>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</si>
  <si>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</si>
  <si>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</si>
  <si>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</si>
  <si>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</si>
  <si>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</si>
  <si>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</si>
  <si>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</si>
  <si>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</si>
  <si>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</si>
  <si>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</si>
  <si>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</si>
  <si>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</si>
  <si>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</si>
  <si>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</si>
  <si>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</si>
  <si>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</si>
  <si>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</si>
  <si>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</si>
  <si>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</si>
  <si>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</si>
  <si>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</si>
  <si>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</si>
  <si>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</si>
  <si>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</si>
  <si>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</si>
  <si>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</si>
  <si>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</si>
  <si>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</si>
  <si>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</si>
  <si>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</si>
  <si>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</si>
  <si>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</si>
  <si>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</si>
  <si>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</si>
  <si>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</si>
  <si>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</si>
  <si>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</si>
  <si>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</si>
  <si>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</si>
  <si>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</si>
  <si>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</si>
  <si>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</si>
  <si>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</si>
  <si>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</si>
  <si>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</si>
  <si>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</si>
  <si>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</si>
  <si>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</si>
  <si>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</si>
  <si>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</si>
  <si>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</si>
  <si>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</si>
  <si>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</si>
  <si>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</si>
  <si>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</si>
  <si>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</si>
  <si>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</si>
  <si>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</si>
  <si>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</si>
  <si>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</si>
  <si>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</si>
  <si>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</si>
  <si>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</si>
  <si>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</si>
  <si>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</si>
  <si>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</si>
  <si>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</si>
  <si>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</si>
  <si>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</si>
  <si>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</si>
  <si>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</si>
  <si>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</si>
  <si>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</si>
  <si>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</si>
  <si>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</si>
  <si>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</si>
  <si>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</si>
  <si>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</si>
  <si>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</si>
  <si>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</si>
  <si>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</si>
  <si>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</si>
  <si>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</si>
  <si>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</si>
  <si>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</si>
  <si>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</si>
  <si>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</si>
  <si>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</si>
  <si>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</si>
  <si>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</si>
  <si>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</si>
  <si>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</si>
  <si>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</si>
  <si>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</si>
  <si>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</si>
  <si>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</si>
  <si>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</si>
  <si>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</si>
  <si>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</si>
  <si>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</si>
  <si>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</si>
  <si>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</si>
  <si>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</si>
  <si>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</si>
  <si>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</si>
  <si>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</si>
  <si>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</si>
  <si>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</si>
  <si>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</si>
  <si>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</si>
  <si>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</si>
  <si>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</si>
  <si>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</si>
  <si>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</si>
  <si>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</si>
  <si>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</si>
  <si>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</si>
  <si>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</si>
  <si>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</si>
  <si>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</si>
  <si>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</si>
  <si>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</si>
  <si>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</si>
  <si>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</si>
  <si>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</si>
  <si>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</si>
  <si>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</si>
  <si>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</si>
  <si>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</si>
  <si>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</si>
  <si>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</si>
  <si>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</si>
  <si>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</si>
  <si>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</si>
  <si>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</si>
  <si>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</si>
  <si>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</si>
  <si>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</si>
  <si>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</si>
  <si>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</si>
  <si>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</si>
  <si>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</si>
  <si>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</si>
  <si>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</si>
  <si>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</si>
  <si>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</si>
  <si>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</si>
  <si>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</si>
  <si>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</si>
  <si>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</si>
  <si>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</si>
  <si>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</si>
  <si>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</si>
  <si>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</si>
  <si>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</si>
  <si>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</si>
  <si>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</si>
  <si>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</si>
  <si>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</si>
  <si>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</si>
  <si>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</si>
  <si>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</si>
  <si>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</si>
  <si>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</si>
  <si>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</si>
  <si>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</si>
  <si>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</si>
  <si>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</si>
  <si>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</si>
  <si>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</si>
  <si>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</si>
  <si>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</si>
  <si>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</si>
  <si>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</si>
  <si>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</si>
  <si>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</si>
  <si>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</si>
  <si>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</si>
  <si>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</si>
  <si>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</si>
  <si>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</si>
  <si>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</si>
  <si>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</si>
  <si>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</si>
  <si>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</si>
  <si>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</si>
  <si>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</si>
  <si>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</si>
  <si>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</si>
  <si>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</si>
  <si>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</si>
  <si>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</si>
  <si>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</si>
  <si>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</si>
  <si>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</si>
  <si>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</si>
  <si>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</si>
  <si>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</si>
  <si>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</si>
  <si>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</si>
  <si>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</si>
  <si>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</si>
  <si>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</si>
  <si>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</si>
  <si>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</si>
  <si>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</si>
  <si>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</si>
  <si>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</si>
  <si>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</si>
  <si>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</si>
  <si>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</si>
  <si>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</si>
  <si>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</si>
  <si>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</si>
  <si>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</si>
  <si>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</si>
  <si>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</si>
  <si>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</si>
  <si>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</si>
  <si>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</si>
  <si>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</si>
  <si>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</si>
  <si>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</si>
  <si>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</si>
  <si>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</si>
  <si>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</si>
  <si>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</si>
  <si>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</si>
  <si>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</si>
  <si>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</si>
  <si>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</si>
  <si>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</si>
  <si>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</si>
  <si>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</si>
  <si>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</si>
  <si>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</si>
  <si>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</si>
  <si>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</si>
  <si>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</si>
  <si>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</si>
  <si>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</si>
  <si>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</si>
  <si>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</si>
  <si>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</si>
  <si>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</si>
  <si>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</si>
  <si>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</si>
  <si>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</si>
  <si>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</si>
  <si>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</si>
  <si>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</si>
  <si>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</si>
  <si>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</si>
  <si>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</si>
  <si>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</si>
  <si>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</si>
  <si>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</si>
  <si>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</si>
  <si>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</si>
  <si>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</si>
  <si>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</si>
  <si>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</si>
  <si>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</si>
  <si>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</si>
  <si>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</si>
  <si>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</si>
  <si>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</si>
  <si>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</si>
  <si>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</si>
  <si>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</si>
  <si>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</si>
  <si>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</si>
  <si>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</si>
  <si>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</si>
  <si>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</si>
  <si>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</si>
  <si>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</si>
  <si>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</si>
  <si>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</si>
  <si>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</si>
  <si>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</si>
  <si>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</si>
  <si>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</si>
  <si>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</si>
  <si>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</si>
  <si>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</si>
  <si>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</si>
  <si>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</si>
  <si>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</si>
  <si>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</si>
  <si>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</si>
  <si>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</si>
  <si>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</si>
  <si>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</si>
  <si>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</si>
  <si>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</si>
  <si>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</si>
  <si>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</si>
  <si>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</si>
  <si>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</si>
  <si>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</si>
  <si>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</si>
  <si>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</si>
  <si>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</si>
  <si>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</si>
  <si>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</si>
  <si>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</si>
  <si>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</si>
  <si>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</si>
  <si>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</si>
  <si>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</si>
  <si>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</si>
  <si>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</si>
  <si>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</si>
  <si>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</si>
  <si>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Возможность реализации в установленный срок</t>
  </si>
  <si>
    <t>не выявлено</t>
  </si>
  <si>
    <t>Год 2020</t>
  </si>
  <si>
    <t>Год 2021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</si>
  <si>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</si>
  <si>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</si>
  <si>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t>К_172121228</t>
  </si>
  <si>
    <r>
      <t xml:space="preserve">Год раскрытия информации: </t>
    </r>
    <r>
      <rPr>
        <b/>
        <u/>
        <sz val="12"/>
        <rFont val="Times New Roman"/>
        <family val="1"/>
        <charset val="204"/>
      </rPr>
      <t>2021</t>
    </r>
    <r>
      <rPr>
        <b/>
        <sz val="12"/>
        <rFont val="Times New Roman"/>
        <family val="1"/>
        <charset val="204"/>
      </rPr>
      <t xml:space="preserve"> год</t>
    </r>
  </si>
  <si>
    <t>Энергетика</t>
  </si>
  <si>
    <t>Прайс лист</t>
  </si>
  <si>
    <t xml:space="preserve">ООО "Энергоучет"              </t>
  </si>
  <si>
    <t>закупка у ед.поставщика</t>
  </si>
  <si>
    <t>конкурсная комиссия</t>
  </si>
  <si>
    <t>6.</t>
  </si>
  <si>
    <t>Материалы для установки приборов учета согласно ПП №522 от 27.12.2021 года 4</t>
  </si>
  <si>
    <t>по состоянию на 01.01.2021 года</t>
  </si>
  <si>
    <t xml:space="preserve"> по состоянию на 01.01.2016 года </t>
  </si>
  <si>
    <t>точка</t>
  </si>
  <si>
    <t>Установка АСКУЭ согласно ПП №522 от 27.12.2018г., кол-во точек в 2020г.-300шт., 2021г.-461шт.</t>
  </si>
  <si>
    <t>1.2.3.1 «Установка приборов учета, класс напряжения 0,22 (0,4) кВ, всего, в том числе:»</t>
  </si>
  <si>
    <t>375 комплектов - счетчик электрический однофазный (наружного исполнения)
386 комплектов - счетчик электрический трехфазный (наружного исполнения)</t>
  </si>
  <si>
    <t>Факт года 2016</t>
  </si>
  <si>
    <t>платы за технологическое присоединение</t>
  </si>
  <si>
    <t>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</si>
</sst>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quot; млн. руб. с НДС&quot;"/>
  </numFmts>
  <fonts count="68"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Times New Roman"/>
      <family val="1"/>
      <charset val="204"/>
    </font>
    <font>
      <sz val="8"/>
      <name val="Arial"/>
      <family val="2"/>
      <charset val="204"/>
    </font>
    <font>
      <b/>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72">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6" fillId="0" borderId="0"/>
    <xf numFmtId="0" fontId="2" fillId="0" borderId="0"/>
    <xf numFmtId="0" fontId="46" fillId="0" borderId="0"/>
    <xf numFmtId="0" fontId="44" fillId="0" borderId="0"/>
    <xf numFmtId="0" fontId="44" fillId="0" borderId="0"/>
    <xf numFmtId="0" fontId="44" fillId="0" borderId="0"/>
    <xf numFmtId="0" fontId="44" fillId="0" borderId="0"/>
    <xf numFmtId="0" fontId="47" fillId="0" borderId="0"/>
    <xf numFmtId="0" fontId="44"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2" fillId="0" borderId="0"/>
    <xf numFmtId="0" fontId="23" fillId="0" borderId="0" applyNumberFormat="0" applyFill="0" applyBorder="0" applyAlignment="0" applyProtection="0"/>
    <xf numFmtId="164" fontId="44" fillId="0" borderId="0" applyFont="0" applyFill="0" applyBorder="0" applyAlignment="0" applyProtection="0"/>
    <xf numFmtId="165" fontId="19" fillId="0" borderId="0" applyFont="0" applyFill="0" applyBorder="0" applyAlignment="0" applyProtection="0"/>
    <xf numFmtId="166" fontId="44" fillId="0" borderId="0" applyFont="0" applyFill="0" applyBorder="0" applyAlignment="0" applyProtection="0"/>
    <xf numFmtId="0" fontId="24" fillId="4" borderId="0" applyNumberFormat="0" applyBorder="0" applyAlignment="0" applyProtection="0"/>
    <xf numFmtId="0" fontId="1" fillId="0" borderId="6" applyNumberFormat="0" applyFill="0" applyAlignment="0" applyProtection="0"/>
    <xf numFmtId="0" fontId="2" fillId="0" borderId="0"/>
    <xf numFmtId="0" fontId="66" fillId="0" borderId="0"/>
    <xf numFmtId="0" fontId="66" fillId="0" borderId="0"/>
    <xf numFmtId="0" fontId="66" fillId="0" borderId="0"/>
  </cellStyleXfs>
  <cellXfs count="419">
    <xf numFmtId="0" fontId="0" fillId="0" borderId="0" xfId="0"/>
    <xf numFmtId="0" fontId="47" fillId="0" borderId="0" xfId="51"/>
    <xf numFmtId="0" fontId="48" fillId="0" borderId="0" xfId="51" applyFont="1"/>
    <xf numFmtId="0" fontId="49" fillId="0" borderId="0" xfId="51" applyFont="1" applyAlignment="1">
      <alignment horizontal="center" vertical="center"/>
    </xf>
    <xf numFmtId="0" fontId="50" fillId="0" borderId="0" xfId="51" applyFont="1" applyAlignment="1">
      <alignment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Border="1"/>
    <xf numFmtId="0" fontId="49" fillId="0" borderId="0" xfId="51" applyFont="1" applyFill="1" applyBorder="1" applyAlignment="1">
      <alignment horizontal="center" vertical="center"/>
    </xf>
    <xf numFmtId="0" fontId="49" fillId="0" borderId="0" xfId="51" applyFont="1" applyFill="1" applyBorder="1" applyAlignment="1">
      <alignment vertical="center"/>
    </xf>
    <xf numFmtId="0" fontId="53" fillId="0" borderId="0" xfId="51" applyFont="1"/>
    <xf numFmtId="0" fontId="54" fillId="0" borderId="0" xfId="51" applyFont="1" applyAlignment="1">
      <alignment vertical="center"/>
    </xf>
    <xf numFmtId="0" fontId="54" fillId="0" borderId="0" xfId="51" applyFont="1" applyAlignment="1">
      <alignment horizontal="center" vertical="center"/>
    </xf>
    <xf numFmtId="0" fontId="3" fillId="0" borderId="0" xfId="40" applyFont="1" applyAlignment="1">
      <alignment horizontal="right"/>
    </xf>
    <xf numFmtId="0" fontId="53" fillId="0" borderId="0" xfId="51" applyFont="1" applyFill="1"/>
    <xf numFmtId="0" fontId="55" fillId="0" borderId="0" xfId="51" applyFont="1" applyAlignment="1">
      <alignment horizontal="left" vertical="center"/>
    </xf>
    <xf numFmtId="0" fontId="5" fillId="0" borderId="0" xfId="51" applyFont="1"/>
    <xf numFmtId="0" fontId="56" fillId="0" borderId="0" xfId="50" applyFont="1"/>
    <xf numFmtId="0" fontId="57" fillId="0" borderId="0" xfId="50" applyFont="1"/>
    <xf numFmtId="0" fontId="57" fillId="0" borderId="10" xfId="50" applyFont="1" applyBorder="1" applyAlignment="1">
      <alignment horizontal="center" vertical="center"/>
    </xf>
    <xf numFmtId="0" fontId="56" fillId="0" borderId="0" xfId="50" applyFont="1" applyFill="1"/>
    <xf numFmtId="0" fontId="47" fillId="0" borderId="0" xfId="51" applyBorder="1"/>
    <xf numFmtId="49" fontId="50" fillId="0" borderId="10" xfId="51" applyNumberFormat="1" applyFont="1" applyFill="1" applyBorder="1" applyAlignment="1">
      <alignment vertical="center"/>
    </xf>
    <xf numFmtId="0" fontId="50" fillId="0" borderId="10" xfId="51" applyFont="1" applyBorder="1" applyAlignment="1">
      <alignment vertical="center" wrapText="1"/>
    </xf>
    <xf numFmtId="0" fontId="50" fillId="0" borderId="11" xfId="51" applyFont="1" applyBorder="1" applyAlignment="1">
      <alignment vertical="center" wrapText="1"/>
    </xf>
    <xf numFmtId="0" fontId="48" fillId="0" borderId="0" xfId="51" applyFont="1" applyBorder="1"/>
    <xf numFmtId="0" fontId="49" fillId="0" borderId="0" xfId="51" applyFont="1" applyBorder="1" applyAlignment="1">
      <alignment horizontal="center" vertical="center"/>
    </xf>
    <xf numFmtId="0" fontId="50" fillId="0" borderId="0" xfId="51" applyFont="1" applyBorder="1" applyAlignment="1">
      <alignment vertical="center"/>
    </xf>
    <xf numFmtId="0" fontId="2" fillId="0" borderId="11" xfId="40" applyFont="1" applyFill="1" applyBorder="1" applyAlignment="1">
      <alignment vertical="center" wrapText="1"/>
    </xf>
    <xf numFmtId="0" fontId="50" fillId="0" borderId="11" xfId="51" applyFont="1" applyFill="1" applyBorder="1" applyAlignment="1">
      <alignment vertical="center" wrapText="1"/>
    </xf>
    <xf numFmtId="0" fontId="50" fillId="0" borderId="10" xfId="51" applyFont="1" applyBorder="1" applyAlignment="1">
      <alignment horizontal="center" vertical="center" wrapText="1"/>
    </xf>
    <xf numFmtId="0" fontId="50" fillId="0" borderId="11" xfId="51" applyFont="1" applyBorder="1" applyAlignment="1">
      <alignment horizontal="center" vertical="center" wrapText="1"/>
    </xf>
    <xf numFmtId="0" fontId="3" fillId="0" borderId="0" xfId="40" applyFont="1" applyAlignment="1">
      <alignment horizontal="right" vertical="center"/>
    </xf>
    <xf numFmtId="0" fontId="50" fillId="0" borderId="10" xfId="51" applyFont="1" applyBorder="1" applyAlignment="1">
      <alignment horizontal="left" vertical="center" wrapText="1"/>
    </xf>
    <xf numFmtId="0" fontId="50" fillId="0" borderId="11" xfId="51" applyFont="1" applyBorder="1" applyAlignment="1">
      <alignment horizontal="left" vertical="center" wrapText="1"/>
    </xf>
    <xf numFmtId="0" fontId="58" fillId="0" borderId="10" xfId="51" applyFont="1" applyBorder="1" applyAlignment="1">
      <alignment horizontal="center" vertical="center" wrapText="1"/>
    </xf>
    <xf numFmtId="0" fontId="59" fillId="0" borderId="10" xfId="40" applyFont="1" applyFill="1" applyBorder="1" applyAlignment="1">
      <alignment horizontal="center" vertical="center" wrapText="1"/>
    </xf>
    <xf numFmtId="0" fontId="2" fillId="0" borderId="0" xfId="40" applyFont="1" applyFill="1" applyAlignment="1">
      <alignment horizontal="right"/>
    </xf>
    <xf numFmtId="0" fontId="58" fillId="0" borderId="11" xfId="51" applyFont="1" applyBorder="1" applyAlignment="1">
      <alignment horizontal="center" vertical="center" wrapText="1"/>
    </xf>
    <xf numFmtId="0" fontId="54" fillId="0" borderId="10" xfId="51" applyFont="1" applyBorder="1" applyAlignment="1">
      <alignment horizontal="center" vertical="center"/>
    </xf>
    <xf numFmtId="0" fontId="58"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applyFill="1"/>
    <xf numFmtId="0" fontId="2" fillId="0" borderId="0" xfId="40" applyFont="1" applyFill="1" applyBorder="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60"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0"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3" fillId="0" borderId="0" xfId="40" applyFont="1" applyFill="1" applyAlignment="1"/>
    <xf numFmtId="0" fontId="51" fillId="0" borderId="0" xfId="40" applyFont="1" applyFill="1" applyAlignment="1">
      <alignment vertical="center"/>
    </xf>
    <xf numFmtId="0" fontId="32"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1"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5" fillId="0" borderId="10" xfId="0" applyFont="1" applyBorder="1" applyAlignment="1">
      <alignment horizontal="center" vertical="center"/>
    </xf>
    <xf numFmtId="0" fontId="45" fillId="0" borderId="10" xfId="0" applyFont="1" applyBorder="1" applyAlignment="1">
      <alignment horizontal="center" vertical="center" wrapText="1"/>
    </xf>
    <xf numFmtId="0" fontId="45"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45" fillId="0" borderId="14" xfId="0" applyFont="1" applyBorder="1" applyAlignment="1">
      <alignment horizontal="center" vertical="center"/>
    </xf>
    <xf numFmtId="0" fontId="45" fillId="0" borderId="0" xfId="0" applyFont="1"/>
    <xf numFmtId="0" fontId="45" fillId="0" borderId="14" xfId="0" applyFont="1" applyFill="1" applyBorder="1" applyAlignment="1">
      <alignment horizontal="center" vertical="center" wrapText="1"/>
    </xf>
    <xf numFmtId="0" fontId="44" fillId="0" borderId="0" xfId="52"/>
    <xf numFmtId="0" fontId="25" fillId="0" borderId="0" xfId="52" applyFont="1"/>
    <xf numFmtId="0" fontId="38" fillId="0" borderId="0" xfId="52" applyFont="1"/>
    <xf numFmtId="49" fontId="39" fillId="0" borderId="0" xfId="52" applyNumberFormat="1" applyFont="1"/>
    <xf numFmtId="49" fontId="39" fillId="0" borderId="0" xfId="52" applyNumberFormat="1" applyFont="1" applyAlignment="1">
      <alignment vertical="center"/>
    </xf>
    <xf numFmtId="0" fontId="44" fillId="0" borderId="0" xfId="52" applyAlignment="1">
      <alignment vertical="center"/>
    </xf>
    <xf numFmtId="49" fontId="38" fillId="0" borderId="0" xfId="52" applyNumberFormat="1" applyFont="1" applyAlignment="1">
      <alignment vertical="center"/>
    </xf>
    <xf numFmtId="0" fontId="39" fillId="0" borderId="0" xfId="52" applyFont="1"/>
    <xf numFmtId="0" fontId="40" fillId="0" borderId="16" xfId="52" applyFont="1" applyFill="1" applyBorder="1" applyAlignment="1">
      <alignment horizontal="center"/>
    </xf>
    <xf numFmtId="0" fontId="40" fillId="0" borderId="16" xfId="52" applyFont="1" applyBorder="1" applyAlignment="1">
      <alignment vertical="center"/>
    </xf>
    <xf numFmtId="0" fontId="40" fillId="0" borderId="17" xfId="52" applyFont="1" applyBorder="1" applyAlignment="1">
      <alignment vertical="center"/>
    </xf>
    <xf numFmtId="0" fontId="40" fillId="0" borderId="10" xfId="52" applyFont="1" applyFill="1" applyBorder="1" applyAlignment="1">
      <alignment horizontal="center"/>
    </xf>
    <xf numFmtId="0" fontId="40" fillId="0" borderId="10" xfId="52" applyFont="1" applyBorder="1" applyAlignment="1">
      <alignment vertical="center"/>
    </xf>
    <xf numFmtId="0" fontId="41" fillId="0" borderId="0" xfId="52" applyFont="1"/>
    <xf numFmtId="0" fontId="38" fillId="0" borderId="10" xfId="52" applyFont="1" applyFill="1" applyBorder="1" applyAlignment="1">
      <alignment horizontal="center"/>
    </xf>
    <xf numFmtId="0" fontId="38" fillId="0" borderId="18" xfId="52" applyFont="1" applyBorder="1" applyAlignment="1">
      <alignment horizontal="center" vertical="center"/>
    </xf>
    <xf numFmtId="0" fontId="38" fillId="0" borderId="0" xfId="52" applyFont="1" applyAlignment="1"/>
    <xf numFmtId="0" fontId="38" fillId="0" borderId="0" xfId="52" applyFont="1" applyAlignment="1">
      <alignment vertical="center"/>
    </xf>
    <xf numFmtId="0" fontId="40" fillId="0" borderId="16" xfId="52" applyFont="1" applyFill="1" applyBorder="1" applyAlignment="1">
      <alignment horizontal="center" vertical="center"/>
    </xf>
    <xf numFmtId="0" fontId="38" fillId="0" borderId="10" xfId="52" applyFont="1" applyFill="1" applyBorder="1" applyAlignment="1">
      <alignment horizontal="center" vertical="center"/>
    </xf>
    <xf numFmtId="0" fontId="40" fillId="0" borderId="10" xfId="52" applyFont="1" applyFill="1" applyBorder="1" applyAlignment="1">
      <alignment horizontal="center" vertical="center"/>
    </xf>
    <xf numFmtId="0" fontId="40" fillId="0" borderId="12" xfId="52" applyFont="1" applyFill="1" applyBorder="1" applyAlignment="1">
      <alignment horizontal="center" vertical="center"/>
    </xf>
    <xf numFmtId="0" fontId="38" fillId="0" borderId="16" xfId="52" applyFont="1" applyFill="1" applyBorder="1" applyAlignment="1">
      <alignment horizontal="center" vertical="center"/>
    </xf>
    <xf numFmtId="0" fontId="38" fillId="0" borderId="12" xfId="52" applyFont="1" applyFill="1" applyBorder="1" applyAlignment="1">
      <alignment horizontal="center" vertical="center"/>
    </xf>
    <xf numFmtId="0" fontId="39" fillId="0" borderId="0" xfId="52" applyFont="1" applyBorder="1"/>
    <xf numFmtId="0" fontId="38" fillId="0" borderId="0" xfId="52" applyFont="1" applyBorder="1"/>
    <xf numFmtId="0" fontId="38" fillId="0" borderId="0" xfId="52" applyFont="1" applyBorder="1" applyAlignment="1"/>
    <xf numFmtId="0" fontId="38" fillId="0" borderId="0" xfId="52" applyFont="1" applyBorder="1" applyAlignment="1">
      <alignment vertical="center"/>
    </xf>
    <xf numFmtId="0" fontId="38" fillId="0" borderId="0" xfId="52" applyFont="1" applyFill="1" applyBorder="1" applyAlignment="1">
      <alignment horizontal="center" vertical="center"/>
    </xf>
    <xf numFmtId="0" fontId="44" fillId="0" borderId="0" xfId="52" applyAlignment="1"/>
    <xf numFmtId="0" fontId="58" fillId="0" borderId="0" xfId="52" applyFont="1" applyAlignment="1">
      <alignment horizontal="center"/>
    </xf>
    <xf numFmtId="0" fontId="62" fillId="0" borderId="0" xfId="52" applyFont="1" applyAlignment="1">
      <alignment vertical="center" wrapText="1"/>
    </xf>
    <xf numFmtId="0" fontId="26" fillId="0" borderId="0" xfId="40" applyFont="1" applyFill="1"/>
    <xf numFmtId="0" fontId="2" fillId="0" borderId="0" xfId="40" applyFill="1"/>
    <xf numFmtId="2" fontId="33"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8" fillId="0" borderId="10" xfId="50" applyFont="1" applyFill="1" applyBorder="1" applyAlignment="1">
      <alignment horizontal="center" vertical="center"/>
    </xf>
    <xf numFmtId="0" fontId="52" fillId="0" borderId="0" xfId="51" applyFont="1" applyAlignment="1">
      <alignment vertical="center"/>
    </xf>
    <xf numFmtId="0" fontId="50" fillId="0" borderId="0" xfId="51" applyFont="1" applyAlignment="1">
      <alignment vertical="center"/>
    </xf>
    <xf numFmtId="0" fontId="54" fillId="0" borderId="0" xfId="51" applyFont="1" applyAlignment="1">
      <alignment vertical="center"/>
    </xf>
    <xf numFmtId="0" fontId="32" fillId="0" borderId="0" xfId="40" applyFont="1" applyFill="1" applyAlignment="1">
      <alignment horizontal="center"/>
    </xf>
    <xf numFmtId="0" fontId="2" fillId="0" borderId="0" xfId="40" applyFont="1" applyFill="1" applyAlignment="1">
      <alignment vertical="top" wrapText="1"/>
    </xf>
    <xf numFmtId="0" fontId="58" fillId="0" borderId="10" xfId="51" applyFont="1" applyBorder="1" applyAlignment="1">
      <alignment horizontal="center" vertical="center" wrapText="1"/>
    </xf>
    <xf numFmtId="0" fontId="58" fillId="0" borderId="11" xfId="51" applyFont="1" applyBorder="1" applyAlignment="1">
      <alignment horizontal="center" vertical="center" wrapText="1"/>
    </xf>
    <xf numFmtId="0" fontId="54" fillId="0" borderId="0" xfId="51" applyFont="1" applyAlignment="1">
      <alignment vertical="center"/>
    </xf>
    <xf numFmtId="0" fontId="52" fillId="0" borderId="0" xfId="51" applyFont="1" applyAlignment="1">
      <alignment vertical="center"/>
    </xf>
    <xf numFmtId="0" fontId="50" fillId="0" borderId="0" xfId="51" applyFont="1" applyAlignment="1">
      <alignment vertical="center"/>
    </xf>
    <xf numFmtId="0" fontId="50"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6" fillId="0" borderId="0" xfId="50" applyFont="1" applyAlignment="1"/>
    <xf numFmtId="0" fontId="56" fillId="0" borderId="0" xfId="50" applyFont="1" applyFill="1" applyAlignment="1"/>
    <xf numFmtId="0" fontId="59" fillId="0" borderId="0" xfId="50" applyFont="1" applyFill="1" applyAlignment="1"/>
    <xf numFmtId="0" fontId="45" fillId="0" borderId="10" xfId="0" applyFont="1" applyBorder="1" applyAlignment="1">
      <alignment horizontal="center" vertical="center"/>
    </xf>
    <xf numFmtId="0" fontId="50" fillId="0" borderId="10" xfId="51" applyFont="1" applyFill="1" applyBorder="1" applyAlignment="1">
      <alignment horizontal="center" vertical="center" wrapText="1"/>
    </xf>
    <xf numFmtId="2" fontId="60" fillId="0" borderId="10" xfId="46" applyNumberFormat="1" applyFont="1" applyFill="1" applyBorder="1" applyAlignment="1">
      <alignment horizontal="center" vertical="center" wrapText="1"/>
    </xf>
    <xf numFmtId="2" fontId="60" fillId="0" borderId="12" xfId="46" applyNumberFormat="1" applyFont="1" applyFill="1" applyBorder="1" applyAlignment="1">
      <alignment horizontal="center" vertical="center" wrapText="1"/>
    </xf>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8" fillId="0" borderId="0" xfId="52" applyFont="1" applyFill="1" applyAlignment="1">
      <alignment horizontal="center"/>
    </xf>
    <xf numFmtId="0" fontId="50"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49" fillId="0" borderId="0" xfId="51" applyFont="1" applyFill="1" applyBorder="1" applyAlignment="1">
      <alignment horizontal="center" vertical="center"/>
    </xf>
    <xf numFmtId="0" fontId="50" fillId="0" borderId="0" xfId="51" applyFont="1" applyFill="1" applyBorder="1" applyAlignment="1">
      <alignment vertical="center"/>
    </xf>
    <xf numFmtId="0" fontId="48" fillId="0" borderId="0" xfId="51" applyFont="1" applyFill="1" applyBorder="1"/>
    <xf numFmtId="0" fontId="48" fillId="0" borderId="0" xfId="51" applyFont="1" applyFill="1"/>
    <xf numFmtId="0" fontId="50"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1" fontId="61" fillId="0" borderId="10" xfId="46" applyNumberFormat="1" applyFont="1" applyFill="1" applyBorder="1" applyAlignment="1">
      <alignment horizontal="center" vertical="center" wrapText="1"/>
    </xf>
    <xf numFmtId="0" fontId="58" fillId="0" borderId="10" xfId="50" applyFont="1" applyFill="1" applyBorder="1" applyAlignment="1">
      <alignment horizontal="center" vertical="center" wrapText="1"/>
    </xf>
    <xf numFmtId="0" fontId="49" fillId="0" borderId="0" xfId="51" applyFont="1" applyFill="1" applyBorder="1" applyAlignment="1">
      <alignment vertical="center"/>
    </xf>
    <xf numFmtId="0" fontId="2" fillId="0" borderId="0" xfId="40" applyFont="1" applyFill="1"/>
    <xf numFmtId="0" fontId="2" fillId="0" borderId="0" xfId="40" applyFont="1" applyFill="1" applyBorder="1" applyAlignment="1"/>
    <xf numFmtId="0" fontId="2" fillId="0" borderId="0" xfId="40" applyFont="1" applyFill="1" applyBorder="1"/>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0" fontId="56" fillId="0" borderId="10" xfId="50" applyFont="1" applyBorder="1" applyAlignment="1">
      <alignment horizontal="center" vertical="center" wrapText="1"/>
    </xf>
    <xf numFmtId="1" fontId="2" fillId="0" borderId="10" xfId="40" applyNumberFormat="1" applyFont="1" applyFill="1" applyBorder="1" applyAlignment="1">
      <alignment horizontal="center" vertical="center" wrapText="1"/>
    </xf>
    <xf numFmtId="1" fontId="28" fillId="0" borderId="10" xfId="40" applyNumberFormat="1" applyFont="1" applyFill="1" applyBorder="1" applyAlignment="1">
      <alignment horizontal="center" vertical="center" wrapText="1"/>
    </xf>
    <xf numFmtId="0" fontId="65" fillId="0" borderId="15" xfId="0" applyFont="1" applyBorder="1" applyAlignment="1">
      <alignment horizontal="center" vertical="center" wrapText="1"/>
    </xf>
    <xf numFmtId="168" fontId="65" fillId="0" borderId="15" xfId="0" applyNumberFormat="1" applyFont="1" applyBorder="1" applyAlignment="1">
      <alignment horizontal="center" vertical="center" wrapText="1"/>
    </xf>
    <xf numFmtId="4" fontId="65" fillId="0" borderId="15" xfId="0" applyNumberFormat="1" applyFont="1" applyBorder="1" applyAlignment="1">
      <alignment horizontal="center" vertical="center" wrapText="1"/>
    </xf>
    <xf numFmtId="14" fontId="65" fillId="0" borderId="15" xfId="0" applyNumberFormat="1" applyFont="1" applyBorder="1" applyAlignment="1">
      <alignment horizontal="center" vertical="center" wrapText="1"/>
    </xf>
    <xf numFmtId="0" fontId="65" fillId="0" borderId="24" xfId="0" applyFont="1" applyBorder="1" applyAlignment="1">
      <alignment horizontal="center" vertical="center" wrapText="1"/>
    </xf>
    <xf numFmtId="0" fontId="28" fillId="0" borderId="10" xfId="40" applyFont="1" applyFill="1" applyBorder="1" applyAlignment="1">
      <alignment horizontal="center" vertical="center" wrapText="1"/>
    </xf>
    <xf numFmtId="0" fontId="28" fillId="0" borderId="14"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67" fillId="0" borderId="0" xfId="40" applyFont="1" applyFill="1" applyAlignment="1">
      <alignment vertical="center"/>
    </xf>
    <xf numFmtId="169" fontId="50" fillId="0" borderId="10" xfId="51" applyNumberFormat="1" applyFont="1" applyBorder="1" applyAlignment="1">
      <alignment horizontal="center" vertical="center" wrapText="1"/>
    </xf>
    <xf numFmtId="0" fontId="2" fillId="0" borderId="10" xfId="39" applyFont="1" applyBorder="1" applyAlignment="1">
      <alignment horizontal="center" vertical="center"/>
    </xf>
    <xf numFmtId="49" fontId="50" fillId="0" borderId="10" xfId="51" applyNumberFormat="1" applyFont="1" applyBorder="1" applyAlignment="1">
      <alignment horizontal="center" vertical="center"/>
    </xf>
    <xf numFmtId="9" fontId="28" fillId="0" borderId="10" xfId="40" applyNumberFormat="1" applyFont="1" applyFill="1" applyBorder="1" applyAlignment="1">
      <alignment horizontal="center" vertical="top" wrapText="1"/>
    </xf>
    <xf numFmtId="0" fontId="3" fillId="0" borderId="0" xfId="40" applyFont="1" applyFill="1" applyAlignment="1">
      <alignment horizontal="right" vertical="center"/>
    </xf>
    <xf numFmtId="0" fontId="3" fillId="0" borderId="0" xfId="40" applyFont="1" applyFill="1" applyAlignment="1">
      <alignment horizontal="right"/>
    </xf>
    <xf numFmtId="0" fontId="54" fillId="0" borderId="0" xfId="51" applyFont="1" applyFill="1" applyAlignment="1">
      <alignment vertical="center"/>
    </xf>
    <xf numFmtId="0" fontId="28" fillId="0" borderId="0" xfId="54" applyFont="1" applyFill="1" applyAlignment="1"/>
    <xf numFmtId="0" fontId="28" fillId="0" borderId="0" xfId="40" applyFont="1" applyFill="1"/>
    <xf numFmtId="2" fontId="2" fillId="0" borderId="10" xfId="40" applyNumberFormat="1" applyFont="1" applyFill="1" applyBorder="1" applyAlignment="1">
      <alignment horizontal="center" vertical="center"/>
    </xf>
    <xf numFmtId="167" fontId="2" fillId="0" borderId="10" xfId="40" applyNumberFormat="1" applyFont="1" applyFill="1" applyBorder="1" applyAlignment="1">
      <alignment horizontal="center" vertical="center" wrapText="1"/>
    </xf>
    <xf numFmtId="167" fontId="60" fillId="0" borderId="10" xfId="46" applyNumberFormat="1" applyFont="1" applyFill="1" applyBorder="1" applyAlignment="1">
      <alignment horizontal="left" vertical="center" wrapText="1"/>
    </xf>
    <xf numFmtId="167" fontId="2" fillId="0" borderId="0" xfId="40" applyNumberFormat="1" applyFont="1" applyFill="1"/>
    <xf numFmtId="2" fontId="2" fillId="0" borderId="10" xfId="51" applyNumberFormat="1" applyFont="1" applyFill="1" applyBorder="1" applyAlignment="1">
      <alignment horizontal="center" vertical="center"/>
    </xf>
    <xf numFmtId="167" fontId="2" fillId="0" borderId="10" xfId="40" applyNumberFormat="1" applyFont="1" applyFill="1" applyBorder="1" applyAlignment="1">
      <alignment horizontal="center" vertical="center"/>
    </xf>
    <xf numFmtId="169" fontId="26" fillId="0" borderId="19" xfId="40" applyNumberFormat="1" applyFont="1" applyFill="1" applyBorder="1" applyAlignment="1">
      <alignment horizontal="center" vertical="center" wrapText="1"/>
    </xf>
    <xf numFmtId="0" fontId="28" fillId="0" borderId="0" xfId="0" applyFont="1" applyFill="1" applyAlignment="1">
      <alignment horizontal="center" vertical="center"/>
    </xf>
    <xf numFmtId="0" fontId="50" fillId="0" borderId="0" xfId="51" applyFont="1" applyAlignment="1">
      <alignment horizontal="center" vertical="center"/>
    </xf>
    <xf numFmtId="0" fontId="51" fillId="0" borderId="0" xfId="51" applyFont="1" applyAlignment="1">
      <alignment horizontal="center" vertical="center" wrapText="1"/>
    </xf>
    <xf numFmtId="0" fontId="51" fillId="0" borderId="0" xfId="51" applyFont="1" applyAlignment="1">
      <alignment horizontal="center" vertical="center"/>
    </xf>
    <xf numFmtId="0" fontId="54" fillId="0" borderId="0" xfId="51" applyFont="1" applyAlignment="1">
      <alignment horizontal="center" vertical="center"/>
    </xf>
    <xf numFmtId="0" fontId="63" fillId="0" borderId="0" xfId="51" applyFont="1" applyAlignment="1">
      <alignment horizontal="center" vertical="center"/>
    </xf>
    <xf numFmtId="0" fontId="49" fillId="0" borderId="0" xfId="51" applyFont="1" applyAlignment="1">
      <alignment horizontal="center" vertical="center"/>
    </xf>
    <xf numFmtId="0" fontId="50" fillId="0" borderId="23" xfId="51" applyFont="1" applyBorder="1" applyAlignment="1">
      <alignment vertical="center"/>
    </xf>
    <xf numFmtId="0" fontId="49" fillId="0" borderId="0" xfId="51" applyFont="1" applyFill="1" applyBorder="1" applyAlignment="1">
      <alignment horizontal="center" vertical="center"/>
    </xf>
    <xf numFmtId="0" fontId="58" fillId="0" borderId="10" xfId="51" applyFont="1" applyBorder="1" applyAlignment="1">
      <alignment horizontal="center" vertical="center" wrapText="1"/>
    </xf>
    <xf numFmtId="0" fontId="58" fillId="0" borderId="14" xfId="51" applyFont="1" applyBorder="1" applyAlignment="1">
      <alignment horizontal="center" vertical="center" wrapText="1"/>
    </xf>
    <xf numFmtId="0" fontId="58" fillId="0" borderId="12" xfId="51" applyFont="1" applyBorder="1" applyAlignment="1">
      <alignment horizontal="center" vertical="center" wrapText="1"/>
    </xf>
    <xf numFmtId="0" fontId="54" fillId="0" borderId="10" xfId="51" applyFont="1" applyBorder="1" applyAlignment="1">
      <alignment horizontal="center" vertical="center" wrapText="1"/>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0" fontId="28" fillId="0" borderId="14"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28" fillId="0" borderId="13" xfId="39" applyFont="1" applyBorder="1" applyAlignment="1">
      <alignment horizontal="center" vertical="center" wrapText="1"/>
    </xf>
    <xf numFmtId="0" fontId="56" fillId="0" borderId="0" xfId="50" applyFont="1" applyAlignment="1">
      <alignment horizontal="center"/>
    </xf>
    <xf numFmtId="0" fontId="56" fillId="0" borderId="0" xfId="50" applyFont="1" applyFill="1" applyAlignment="1">
      <alignment horizontal="center"/>
    </xf>
    <xf numFmtId="0" fontId="59" fillId="0" borderId="0" xfId="50" applyFont="1" applyFill="1" applyAlignment="1">
      <alignment horizontal="center"/>
    </xf>
    <xf numFmtId="0" fontId="45" fillId="0" borderId="10" xfId="0" applyFont="1" applyBorder="1" applyAlignment="1">
      <alignment horizontal="center" vertical="center"/>
    </xf>
    <xf numFmtId="0" fontId="45" fillId="0" borderId="11" xfId="0" applyFont="1" applyBorder="1" applyAlignment="1">
      <alignment horizontal="center" vertical="center"/>
    </xf>
    <xf numFmtId="0" fontId="45" fillId="0" borderId="31" xfId="0" applyFont="1" applyBorder="1" applyAlignment="1">
      <alignment horizontal="center" vertical="center"/>
    </xf>
    <xf numFmtId="0" fontId="45" fillId="0" borderId="15" xfId="0" applyFont="1" applyBorder="1" applyAlignment="1">
      <alignment horizontal="center" vertical="center"/>
    </xf>
    <xf numFmtId="0" fontId="58" fillId="0" borderId="11" xfId="51" applyFont="1" applyBorder="1" applyAlignment="1">
      <alignment horizontal="center" vertical="center" wrapText="1"/>
    </xf>
    <xf numFmtId="0" fontId="58" fillId="0" borderId="31" xfId="51" applyFont="1" applyBorder="1" applyAlignment="1">
      <alignment horizontal="center" vertical="center" wrapText="1"/>
    </xf>
    <xf numFmtId="0" fontId="58" fillId="0" borderId="15" xfId="51" applyFont="1" applyBorder="1" applyAlignment="1">
      <alignment horizontal="center" vertical="center" wrapText="1"/>
    </xf>
    <xf numFmtId="0" fontId="54" fillId="0" borderId="0" xfId="51" applyFont="1" applyAlignment="1">
      <alignment horizontal="center" vertical="center" wrapText="1"/>
    </xf>
    <xf numFmtId="0" fontId="38" fillId="0" borderId="11" xfId="52" applyFont="1" applyBorder="1" applyAlignment="1">
      <alignment horizontal="center" vertical="center"/>
    </xf>
    <xf numFmtId="0" fontId="44" fillId="0" borderId="31" xfId="52" applyBorder="1" applyAlignment="1">
      <alignment horizontal="center" vertical="center"/>
    </xf>
    <xf numFmtId="0" fontId="44" fillId="0" borderId="15" xfId="52" applyBorder="1" applyAlignment="1">
      <alignment horizontal="center" vertical="center"/>
    </xf>
    <xf numFmtId="0" fontId="38" fillId="0" borderId="11" xfId="52" applyFont="1" applyFill="1" applyBorder="1" applyAlignment="1">
      <alignment horizontal="center" vertical="center"/>
    </xf>
    <xf numFmtId="0" fontId="44" fillId="0" borderId="15" xfId="52" applyBorder="1"/>
    <xf numFmtId="0" fontId="38" fillId="0" borderId="0" xfId="52" applyFont="1" applyFill="1" applyAlignment="1"/>
    <xf numFmtId="0" fontId="40" fillId="0" borderId="49" xfId="52" applyFont="1" applyBorder="1" applyAlignment="1">
      <alignment horizontal="center" vertical="center"/>
    </xf>
    <xf numFmtId="0" fontId="38" fillId="0" borderId="38" xfId="52" applyFont="1" applyBorder="1" applyAlignment="1">
      <alignment vertical="center"/>
    </xf>
    <xf numFmtId="0" fontId="38" fillId="0" borderId="18" xfId="52" applyFont="1" applyBorder="1" applyAlignment="1">
      <alignment vertical="center"/>
    </xf>
    <xf numFmtId="0" fontId="38" fillId="0" borderId="18" xfId="52" applyFont="1" applyFill="1" applyBorder="1" applyAlignment="1">
      <alignment horizontal="center" vertical="center"/>
    </xf>
    <xf numFmtId="0" fontId="40" fillId="0" borderId="23" xfId="52" applyFont="1" applyBorder="1" applyAlignment="1">
      <alignment horizontal="center"/>
    </xf>
    <xf numFmtId="0" fontId="38" fillId="0" borderId="45" xfId="52" applyFont="1" applyBorder="1" applyAlignment="1">
      <alignment vertical="center"/>
    </xf>
    <xf numFmtId="0" fontId="38" fillId="0" borderId="46" xfId="52" applyFont="1" applyBorder="1" applyAlignment="1">
      <alignment vertical="center"/>
    </xf>
    <xf numFmtId="0" fontId="38" fillId="0" borderId="47" xfId="52" applyFont="1" applyBorder="1" applyAlignment="1">
      <alignment vertical="center"/>
    </xf>
    <xf numFmtId="0" fontId="38" fillId="0" borderId="30" xfId="52" applyFont="1" applyFill="1" applyBorder="1" applyAlignment="1">
      <alignment horizontal="center" vertical="center"/>
    </xf>
    <xf numFmtId="0" fontId="38" fillId="0" borderId="24" xfId="52" applyFont="1" applyFill="1" applyBorder="1" applyAlignment="1">
      <alignment horizontal="center" vertical="center"/>
    </xf>
    <xf numFmtId="0" fontId="38" fillId="0" borderId="10" xfId="52" applyFont="1" applyBorder="1" applyAlignment="1">
      <alignment horizontal="center" vertical="center"/>
    </xf>
    <xf numFmtId="0" fontId="64" fillId="0" borderId="10" xfId="52" applyFont="1" applyBorder="1" applyAlignment="1">
      <alignment horizontal="center" vertical="center"/>
    </xf>
    <xf numFmtId="0" fontId="38" fillId="0" borderId="15" xfId="52" applyFont="1" applyFill="1" applyBorder="1" applyAlignment="1">
      <alignment horizontal="center" vertical="center"/>
    </xf>
    <xf numFmtId="0" fontId="38" fillId="0" borderId="35" xfId="52" applyFont="1" applyBorder="1" applyAlignment="1">
      <alignment vertical="center"/>
    </xf>
    <xf numFmtId="0" fontId="38" fillId="0" borderId="10" xfId="52" applyFont="1" applyBorder="1" applyAlignment="1">
      <alignment vertical="center"/>
    </xf>
    <xf numFmtId="0" fontId="38" fillId="0" borderId="48" xfId="52" applyFont="1" applyBorder="1" applyAlignment="1">
      <alignment vertical="center"/>
    </xf>
    <xf numFmtId="0" fontId="38" fillId="0" borderId="49" xfId="52" applyFont="1" applyBorder="1" applyAlignment="1">
      <alignment vertical="center"/>
    </xf>
    <xf numFmtId="0" fontId="38" fillId="0" borderId="50" xfId="52" applyFont="1" applyBorder="1" applyAlignment="1">
      <alignment vertical="center"/>
    </xf>
    <xf numFmtId="0" fontId="38" fillId="0" borderId="32" xfId="52" applyFont="1" applyFill="1" applyBorder="1" applyAlignment="1">
      <alignment horizontal="center" vertical="center"/>
    </xf>
    <xf numFmtId="0" fontId="38" fillId="0" borderId="33" xfId="52" applyFont="1" applyFill="1" applyBorder="1" applyAlignment="1">
      <alignment horizontal="center" vertical="center"/>
    </xf>
    <xf numFmtId="0" fontId="38" fillId="0" borderId="11" xfId="52" applyFont="1" applyBorder="1" applyAlignment="1">
      <alignment horizontal="center" vertical="center" wrapText="1"/>
    </xf>
    <xf numFmtId="0" fontId="44" fillId="0" borderId="31" xfId="52" applyBorder="1" applyAlignment="1">
      <alignment horizontal="center" vertical="center" wrapText="1"/>
    </xf>
    <xf numFmtId="0" fontId="44" fillId="0" borderId="15" xfId="52" applyBorder="1" applyAlignment="1">
      <alignment horizontal="center" vertical="center" wrapText="1"/>
    </xf>
    <xf numFmtId="0" fontId="38" fillId="0" borderId="17" xfId="52" applyFont="1" applyBorder="1" applyAlignment="1">
      <alignment vertical="center"/>
    </xf>
    <xf numFmtId="0" fontId="38" fillId="0" borderId="16" xfId="52" applyFont="1" applyBorder="1" applyAlignment="1">
      <alignment vertical="center"/>
    </xf>
    <xf numFmtId="0" fontId="38" fillId="0" borderId="44" xfId="52" applyFont="1" applyFill="1" applyBorder="1" applyAlignment="1">
      <alignment horizontal="center" vertical="center"/>
    </xf>
    <xf numFmtId="0" fontId="38" fillId="0" borderId="43" xfId="52" applyFont="1" applyFill="1" applyBorder="1" applyAlignment="1">
      <alignment horizontal="center" vertical="center"/>
    </xf>
    <xf numFmtId="0" fontId="38" fillId="0" borderId="40" xfId="52" applyFont="1" applyBorder="1" applyAlignment="1">
      <alignment vertical="center"/>
    </xf>
    <xf numFmtId="0" fontId="38" fillId="0" borderId="13" xfId="52" applyFont="1" applyBorder="1" applyAlignment="1">
      <alignment vertical="center"/>
    </xf>
    <xf numFmtId="0" fontId="38" fillId="0" borderId="41" xfId="52" applyFont="1" applyBorder="1" applyAlignment="1">
      <alignment horizontal="left" vertical="center"/>
    </xf>
    <xf numFmtId="0" fontId="38" fillId="0" borderId="42" xfId="52" applyFont="1" applyBorder="1" applyAlignment="1">
      <alignment horizontal="left" vertical="center"/>
    </xf>
    <xf numFmtId="0" fontId="38" fillId="0" borderId="43" xfId="52" applyFont="1" applyBorder="1" applyAlignment="1">
      <alignment horizontal="left" vertical="center"/>
    </xf>
    <xf numFmtId="0" fontId="38" fillId="0" borderId="18" xfId="52" applyFont="1" applyBorder="1" applyAlignment="1">
      <alignment horizontal="center" vertical="center"/>
    </xf>
    <xf numFmtId="0" fontId="38" fillId="0" borderId="10" xfId="52" applyFont="1" applyFill="1" applyBorder="1" applyAlignment="1">
      <alignment horizontal="center" vertical="center"/>
    </xf>
    <xf numFmtId="0" fontId="38" fillId="0" borderId="16" xfId="52" applyFont="1" applyFill="1" applyBorder="1" applyAlignment="1">
      <alignment horizontal="center" vertical="center"/>
    </xf>
    <xf numFmtId="0" fontId="40" fillId="0" borderId="38" xfId="52" applyFont="1" applyBorder="1" applyAlignment="1">
      <alignment horizontal="left" vertical="center"/>
    </xf>
    <xf numFmtId="0" fontId="40" fillId="0" borderId="18" xfId="52" applyFont="1" applyBorder="1" applyAlignment="1">
      <alignment horizontal="left" vertical="center"/>
    </xf>
    <xf numFmtId="0" fontId="38" fillId="0" borderId="39" xfId="52" applyFont="1" applyBorder="1" applyAlignment="1">
      <alignment vertical="center"/>
    </xf>
    <xf numFmtId="0" fontId="38" fillId="0" borderId="12" xfId="52" applyFont="1" applyBorder="1" applyAlignment="1">
      <alignment vertical="center"/>
    </xf>
    <xf numFmtId="0" fontId="38" fillId="0" borderId="12" xfId="52" applyFont="1" applyFill="1" applyBorder="1" applyAlignment="1">
      <alignment horizontal="center" vertical="center"/>
    </xf>
    <xf numFmtId="0" fontId="40" fillId="0" borderId="39" xfId="52" applyFont="1" applyBorder="1" applyAlignment="1">
      <alignment vertical="center"/>
    </xf>
    <xf numFmtId="0" fontId="40" fillId="0" borderId="12" xfId="52" applyFont="1" applyBorder="1" applyAlignment="1">
      <alignment vertical="center"/>
    </xf>
    <xf numFmtId="0" fontId="40" fillId="0" borderId="12" xfId="52" applyFont="1" applyFill="1" applyBorder="1" applyAlignment="1">
      <alignment horizontal="center" vertical="center"/>
    </xf>
    <xf numFmtId="0" fontId="40" fillId="0" borderId="34" xfId="52" applyFont="1" applyBorder="1" applyAlignment="1">
      <alignment vertical="center" wrapText="1"/>
    </xf>
    <xf numFmtId="0" fontId="40" fillId="0" borderId="31" xfId="52" applyFont="1" applyBorder="1" applyAlignment="1">
      <alignment vertical="center" wrapText="1"/>
    </xf>
    <xf numFmtId="0" fontId="40" fillId="0" borderId="15" xfId="52" applyFont="1" applyBorder="1" applyAlignment="1">
      <alignment vertical="center" wrapText="1"/>
    </xf>
    <xf numFmtId="0" fontId="40" fillId="0" borderId="10" xfId="52" applyFont="1" applyFill="1" applyBorder="1" applyAlignment="1">
      <alignment horizontal="center" vertical="center"/>
    </xf>
    <xf numFmtId="0" fontId="40" fillId="0" borderId="35" xfId="52" applyFont="1" applyBorder="1" applyAlignment="1">
      <alignment vertical="center"/>
    </xf>
    <xf numFmtId="0" fontId="40" fillId="0" borderId="10" xfId="52" applyFont="1" applyBorder="1" applyAlignment="1">
      <alignment vertical="center"/>
    </xf>
    <xf numFmtId="0" fontId="40" fillId="0" borderId="36" xfId="52" applyFont="1" applyBorder="1" applyAlignment="1">
      <alignment vertical="center"/>
    </xf>
    <xf numFmtId="0" fontId="40" fillId="0" borderId="37" xfId="52" applyFont="1" applyBorder="1" applyAlignment="1">
      <alignment vertical="center"/>
    </xf>
    <xf numFmtId="0" fontId="40" fillId="0" borderId="33" xfId="52" applyFont="1" applyBorder="1" applyAlignment="1">
      <alignment vertical="center"/>
    </xf>
    <xf numFmtId="0" fontId="40" fillId="0" borderId="16" xfId="52" applyFont="1" applyFill="1" applyBorder="1" applyAlignment="1">
      <alignment horizontal="center" vertical="center"/>
    </xf>
    <xf numFmtId="0" fontId="40" fillId="0" borderId="10" xfId="52" applyFont="1" applyFill="1" applyBorder="1" applyAlignment="1">
      <alignment horizontal="center"/>
    </xf>
    <xf numFmtId="0" fontId="38" fillId="0" borderId="10" xfId="52" applyFont="1" applyFill="1" applyBorder="1" applyAlignment="1">
      <alignment horizontal="center"/>
    </xf>
    <xf numFmtId="0" fontId="40" fillId="0" borderId="32" xfId="52" applyFont="1" applyFill="1" applyBorder="1" applyAlignment="1">
      <alignment horizontal="center" vertical="center"/>
    </xf>
    <xf numFmtId="0" fontId="40" fillId="0" borderId="33" xfId="52" applyFont="1" applyFill="1" applyBorder="1" applyAlignment="1">
      <alignment horizontal="center" vertical="center"/>
    </xf>
    <xf numFmtId="0" fontId="40" fillId="0" borderId="32" xfId="52" applyFont="1" applyFill="1" applyBorder="1" applyAlignment="1">
      <alignment horizontal="center"/>
    </xf>
    <xf numFmtId="0" fontId="40" fillId="0" borderId="33" xfId="52" applyFont="1" applyFill="1" applyBorder="1" applyAlignment="1">
      <alignment horizontal="center"/>
    </xf>
    <xf numFmtId="0" fontId="40" fillId="0" borderId="34" xfId="52" applyFont="1" applyBorder="1" applyAlignment="1">
      <alignment horizontal="left" vertical="top"/>
    </xf>
    <xf numFmtId="0" fontId="40" fillId="0" borderId="31" xfId="52" applyFont="1" applyBorder="1" applyAlignment="1">
      <alignment horizontal="left" vertical="top"/>
    </xf>
    <xf numFmtId="0" fontId="40" fillId="0" borderId="15" xfId="52" applyFont="1" applyBorder="1" applyAlignment="1">
      <alignment horizontal="left" vertical="top"/>
    </xf>
    <xf numFmtId="0" fontId="40" fillId="0" borderId="11" xfId="52" applyFont="1" applyFill="1" applyBorder="1" applyAlignment="1">
      <alignment horizontal="center" vertical="center"/>
    </xf>
    <xf numFmtId="0" fontId="40" fillId="0" borderId="15" xfId="52" applyFont="1" applyFill="1" applyBorder="1" applyAlignment="1">
      <alignment horizontal="center" vertical="center"/>
    </xf>
    <xf numFmtId="0" fontId="40" fillId="0" borderId="11" xfId="52" applyFont="1" applyFill="1" applyBorder="1" applyAlignment="1">
      <alignment horizontal="center"/>
    </xf>
    <xf numFmtId="0" fontId="40" fillId="0" borderId="15" xfId="52" applyFont="1" applyFill="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50" fillId="0" borderId="0" xfId="51" applyFont="1" applyFill="1" applyAlignment="1">
      <alignment horizontal="center" vertical="center"/>
    </xf>
    <xf numFmtId="0" fontId="63" fillId="0" borderId="0" xfId="51" applyFont="1" applyFill="1" applyAlignment="1">
      <alignment horizontal="center" vertical="center"/>
    </xf>
    <xf numFmtId="0" fontId="54" fillId="0" borderId="0" xfId="51" applyFont="1" applyFill="1" applyAlignment="1">
      <alignment horizontal="center" vertical="center"/>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28" fillId="0" borderId="11" xfId="40" applyFont="1" applyFill="1" applyBorder="1" applyAlignment="1">
      <alignment horizontal="center" vertical="center" wrapText="1"/>
    </xf>
    <xf numFmtId="0" fontId="28" fillId="0" borderId="15" xfId="40" applyFont="1" applyFill="1" applyBorder="1" applyAlignment="1">
      <alignment horizontal="center" vertical="center" wrapText="1"/>
    </xf>
    <xf numFmtId="0" fontId="28" fillId="0" borderId="15"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8" fillId="0" borderId="14" xfId="54" applyFont="1" applyFill="1" applyBorder="1" applyAlignment="1">
      <alignment horizontal="center" vertical="center" wrapText="1"/>
    </xf>
    <xf numFmtId="0" fontId="28" fillId="0" borderId="13" xfId="54" applyFont="1" applyFill="1" applyBorder="1" applyAlignment="1">
      <alignment horizontal="center" vertical="center" wrapText="1"/>
    </xf>
    <xf numFmtId="0" fontId="28" fillId="0" borderId="12" xfId="54" applyFont="1" applyFill="1" applyBorder="1" applyAlignment="1">
      <alignment horizontal="center" vertical="center" wrapText="1"/>
    </xf>
    <xf numFmtId="0" fontId="59" fillId="0" borderId="23" xfId="50" applyFont="1" applyFill="1" applyBorder="1" applyAlignment="1">
      <alignment horizontal="center"/>
    </xf>
    <xf numFmtId="0" fontId="58" fillId="0" borderId="14" xfId="50" applyFont="1" applyFill="1" applyBorder="1" applyAlignment="1">
      <alignment horizontal="center" vertical="center" wrapText="1"/>
    </xf>
    <xf numFmtId="0" fontId="58" fillId="0" borderId="13" xfId="50" applyFont="1" applyFill="1" applyBorder="1" applyAlignment="1">
      <alignment horizontal="center" vertical="center" wrapText="1"/>
    </xf>
    <xf numFmtId="0" fontId="58" fillId="0" borderId="12" xfId="50" applyFont="1" applyFill="1" applyBorder="1" applyAlignment="1">
      <alignment horizontal="center" vertical="center" wrapText="1"/>
    </xf>
    <xf numFmtId="0" fontId="58" fillId="0" borderId="28" xfId="50" applyFont="1" applyFill="1" applyBorder="1" applyAlignment="1">
      <alignment horizontal="center" vertical="center" wrapText="1"/>
    </xf>
    <xf numFmtId="0" fontId="58" fillId="0" borderId="51" xfId="50" applyFont="1" applyFill="1" applyBorder="1" applyAlignment="1">
      <alignment horizontal="center" vertical="center" wrapText="1"/>
    </xf>
    <xf numFmtId="0" fontId="58" fillId="0" borderId="30" xfId="50" applyFont="1" applyFill="1" applyBorder="1" applyAlignment="1">
      <alignment horizontal="center" vertical="center" wrapText="1"/>
    </xf>
    <xf numFmtId="0" fontId="58" fillId="0" borderId="11" xfId="50" applyFont="1" applyFill="1" applyBorder="1" applyAlignment="1">
      <alignment horizontal="center" vertical="center" wrapText="1"/>
    </xf>
    <xf numFmtId="0" fontId="58" fillId="0" borderId="31" xfId="50" applyFont="1" applyFill="1" applyBorder="1" applyAlignment="1">
      <alignment horizontal="center" vertical="center" wrapText="1"/>
    </xf>
    <xf numFmtId="0" fontId="58" fillId="0" borderId="15"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8" fillId="0" borderId="10" xfId="50" applyFont="1" applyFill="1" applyBorder="1" applyAlignment="1">
      <alignment horizontal="center" vertical="center" wrapText="1"/>
    </xf>
    <xf numFmtId="0" fontId="58" fillId="0" borderId="14" xfId="50" applyFont="1" applyFill="1" applyBorder="1" applyAlignment="1">
      <alignment horizontal="center" vertical="center"/>
    </xf>
    <xf numFmtId="0" fontId="58" fillId="0" borderId="12" xfId="50" applyFont="1" applyFill="1" applyBorder="1" applyAlignment="1">
      <alignment horizontal="center" vertical="center"/>
    </xf>
    <xf numFmtId="0" fontId="58"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8" fillId="0" borderId="14" xfId="50" applyFont="1" applyFill="1" applyBorder="1" applyAlignment="1">
      <alignment horizontal="center" vertical="center" textRotation="90" wrapText="1"/>
    </xf>
    <xf numFmtId="0" fontId="58" fillId="0" borderId="12" xfId="50" applyFont="1" applyFill="1" applyBorder="1" applyAlignment="1">
      <alignment horizontal="center" vertical="center" textRotation="90" wrapText="1"/>
    </xf>
    <xf numFmtId="0" fontId="61" fillId="0" borderId="14" xfId="46" applyFont="1" applyFill="1" applyBorder="1" applyAlignment="1">
      <alignment horizontal="center" vertical="center" textRotation="90" wrapText="1"/>
    </xf>
    <xf numFmtId="0" fontId="61"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32" fillId="0" borderId="0" xfId="40"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Итог 2 2" xfId="67"/>
    <cellStyle name="Контрольная ячейка 2" xfId="34"/>
    <cellStyle name="Название 2" xfId="35"/>
    <cellStyle name="Нейтральный 2" xfId="36"/>
    <cellStyle name="Обычный" xfId="0" builtinId="0"/>
    <cellStyle name="Обычный 10" xfId="70"/>
    <cellStyle name="Обычный 10 2" xfId="71"/>
    <cellStyle name="Обычный 12 2" xfId="37"/>
    <cellStyle name="Обычный 2" xfId="38"/>
    <cellStyle name="Обычный 2 2" xfId="39"/>
    <cellStyle name="Обычный 2 3" xfId="68"/>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 9" xfId="69"/>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67E-2"/>
          <c:y val="1.8908876599302387E-2"/>
        </c:manualLayout>
      </c:layout>
      <c:overlay val="0"/>
      <c:spPr>
        <a:noFill/>
        <a:ln w="25400">
          <a:noFill/>
        </a:ln>
      </c:spPr>
    </c:title>
    <c:autoTitleDeleted val="0"/>
    <c:plotArea>
      <c:layout>
        <c:manualLayout>
          <c:layoutTarget val="inner"/>
          <c:xMode val="edge"/>
          <c:yMode val="edge"/>
          <c:x val="0.17982942779634736"/>
          <c:y val="9.9557370143549193E-2"/>
          <c:w val="0.77652950922849506"/>
          <c:h val="0.804425434475019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-265258212.57142791</c:v>
              </c:pt>
              <c:pt idx="1">
                <c:v>-69335094.857142761</c:v>
              </c:pt>
              <c:pt idx="2">
                <c:v>181736262.47885701</c:v>
              </c:pt>
              <c:pt idx="3">
                <c:v>511337418.1158722</c:v>
              </c:pt>
              <c:pt idx="4">
                <c:v>1038486045.76352</c:v>
              </c:pt>
              <c:pt idx="5">
                <c:v>1889528962.3941092</c:v>
              </c:pt>
              <c:pt idx="6">
                <c:v>3279395678.5361915</c:v>
              </c:pt>
              <c:pt idx="7">
                <c:v>5750544752.1240702</c:v>
              </c:pt>
              <c:pt idx="8">
                <c:v>9919805125.5584545</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101137990.71060702</c:v>
              </c:pt>
              <c:pt idx="3">
                <c:v>319388314.74496001</c:v>
              </c:pt>
              <c:pt idx="4">
                <c:v>629663275.40429199</c:v>
              </c:pt>
              <c:pt idx="5">
                <c:v>1074922153.7088599</c:v>
              </c:pt>
              <c:pt idx="6">
                <c:v>1721292998.4208801</c:v>
              </c:pt>
              <c:pt idx="7">
                <c:v>2742832175.4774313</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76577792"/>
        <c:axId val="76587776"/>
      </c:lineChart>
      <c:catAx>
        <c:axId val="76577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587776"/>
        <c:crosses val="autoZero"/>
        <c:auto val="1"/>
        <c:lblAlgn val="ctr"/>
        <c:lblOffset val="100"/>
        <c:noMultiLvlLbl val="0"/>
      </c:catAx>
      <c:valAx>
        <c:axId val="76587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577792"/>
        <c:crosses val="autoZero"/>
        <c:crossBetween val="between"/>
      </c:valAx>
    </c:plotArea>
    <c:legend>
      <c:legendPos val="r"/>
      <c:layout>
        <c:manualLayout>
          <c:xMode val="edge"/>
          <c:yMode val="edge"/>
          <c:x val="0.1101190747593076"/>
          <c:y val="0.92097805006750177"/>
          <c:w val="0.57228299691937168"/>
          <c:h val="7.6906587720921335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711" l="0.70000000000000062" r="0.70000000000000062" t="0.750000000000007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54;&#1090;&#1095;&#1077;&#1090;%202%20&#1082;&#1074;&#1072;&#1088;&#1090;&#1072;&#1083;%202021%20&#1075;&#1086;&#1076;&#1072;\&#1059;&#1089;&#1090;&#1072;&#1085;&#1086;&#1074;&#1082;&#1072;%20&#1040;&#1057;&#1050;&#1059;&#1069;%20&#1089;&#1086;&#1075;&#1083;&#1072;&#1089;&#1085;&#1086;%20&#1055;&#1055;%20&#8470;5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2021 год</v>
          </cell>
        </row>
        <row r="9">
          <cell r="A9" t="str">
            <v>ООО "Электрические сети"</v>
          </cell>
        </row>
        <row r="12">
          <cell r="A12" t="str">
            <v>К_172121228</v>
          </cell>
        </row>
        <row r="15">
          <cell r="A15" t="str">
            <v>Установка АСКУЭ согласно ПП №522 от 27.12.2018г. Количество точек в 2021г.-461шт.</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70" zoomScaleNormal="70"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38" t="s">
        <v>513</v>
      </c>
      <c r="B5" s="238"/>
      <c r="C5" s="238"/>
      <c r="D5" s="170"/>
      <c r="E5" s="170"/>
      <c r="F5" s="170"/>
      <c r="G5" s="170"/>
      <c r="H5" s="170"/>
      <c r="I5" s="170"/>
      <c r="J5" s="170"/>
    </row>
    <row r="6" spans="1:22" s="10" customFormat="1" ht="18.75" x14ac:dyDescent="0.3">
      <c r="A6" s="15"/>
      <c r="F6" s="14"/>
      <c r="G6" s="14"/>
      <c r="H6" s="13"/>
    </row>
    <row r="7" spans="1:22" s="10" customFormat="1" ht="18.75" x14ac:dyDescent="0.2">
      <c r="A7" s="242" t="s">
        <v>8</v>
      </c>
      <c r="B7" s="242"/>
      <c r="C7" s="24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3" t="s">
        <v>486</v>
      </c>
      <c r="B9" s="243"/>
      <c r="C9" s="243"/>
      <c r="D9" s="6"/>
      <c r="E9" s="6"/>
      <c r="F9" s="6"/>
      <c r="G9" s="6"/>
      <c r="H9" s="6"/>
      <c r="I9" s="11"/>
      <c r="J9" s="11"/>
      <c r="K9" s="11"/>
      <c r="L9" s="11"/>
      <c r="M9" s="11"/>
      <c r="N9" s="11"/>
      <c r="O9" s="11"/>
      <c r="P9" s="11"/>
      <c r="Q9" s="11"/>
      <c r="R9" s="11"/>
      <c r="S9" s="11"/>
      <c r="T9" s="11"/>
      <c r="U9" s="11"/>
      <c r="V9" s="11"/>
    </row>
    <row r="10" spans="1:22" s="10" customFormat="1" ht="18.75" x14ac:dyDescent="0.2">
      <c r="A10" s="239" t="s">
        <v>489</v>
      </c>
      <c r="B10" s="239"/>
      <c r="C10" s="23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3" t="s">
        <v>512</v>
      </c>
      <c r="B12" s="243"/>
      <c r="C12" s="243"/>
      <c r="D12" s="6"/>
      <c r="E12" s="6"/>
      <c r="F12" s="6"/>
      <c r="G12" s="6"/>
      <c r="H12" s="6"/>
      <c r="I12" s="11"/>
      <c r="J12" s="11"/>
      <c r="K12" s="11"/>
      <c r="L12" s="11"/>
      <c r="M12" s="11"/>
      <c r="N12" s="11"/>
      <c r="O12" s="11"/>
      <c r="P12" s="11"/>
      <c r="Q12" s="11"/>
      <c r="R12" s="11"/>
      <c r="S12" s="11"/>
      <c r="T12" s="11"/>
      <c r="U12" s="11"/>
      <c r="V12" s="11"/>
    </row>
    <row r="13" spans="1:22" s="10" customFormat="1" ht="18.75" x14ac:dyDescent="0.2">
      <c r="A13" s="239" t="s">
        <v>488</v>
      </c>
      <c r="B13" s="239"/>
      <c r="C13" s="23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3" t="s">
        <v>524</v>
      </c>
      <c r="B15" s="243"/>
      <c r="C15" s="243"/>
      <c r="D15" s="6"/>
      <c r="E15" s="6"/>
      <c r="F15" s="6"/>
      <c r="G15" s="6"/>
      <c r="H15" s="6"/>
      <c r="I15" s="6"/>
      <c r="J15" s="6"/>
      <c r="K15" s="6"/>
      <c r="L15" s="6"/>
      <c r="M15" s="6"/>
      <c r="N15" s="6"/>
      <c r="O15" s="6"/>
      <c r="P15" s="6"/>
      <c r="Q15" s="6"/>
      <c r="R15" s="6"/>
      <c r="S15" s="6"/>
      <c r="T15" s="6"/>
      <c r="U15" s="6"/>
      <c r="V15" s="6"/>
    </row>
    <row r="16" spans="1:22" s="2" customFormat="1" ht="15" customHeight="1" x14ac:dyDescent="0.2">
      <c r="A16" s="239" t="s">
        <v>487</v>
      </c>
      <c r="B16" s="239"/>
      <c r="C16" s="23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0" t="s">
        <v>470</v>
      </c>
      <c r="B18" s="241"/>
      <c r="C18" s="24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318</v>
      </c>
      <c r="C22" s="30" t="s">
        <v>525</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193" t="s">
        <v>510</v>
      </c>
      <c r="D23" s="27"/>
      <c r="E23" s="27"/>
      <c r="F23" s="27"/>
      <c r="G23" s="27"/>
      <c r="H23" s="27"/>
      <c r="I23" s="26"/>
      <c r="J23" s="26"/>
      <c r="K23" s="26"/>
      <c r="L23" s="26"/>
      <c r="M23" s="26"/>
      <c r="N23" s="26"/>
      <c r="O23" s="26"/>
      <c r="P23" s="26"/>
      <c r="Q23" s="26"/>
      <c r="R23" s="26"/>
      <c r="S23" s="26"/>
      <c r="T23" s="25"/>
      <c r="U23" s="25"/>
      <c r="V23" s="25"/>
    </row>
    <row r="24" spans="1:22" s="192" customFormat="1" ht="51.75" customHeight="1" x14ac:dyDescent="0.2">
      <c r="A24" s="22" t="s">
        <v>61</v>
      </c>
      <c r="B24" s="167" t="s">
        <v>420</v>
      </c>
      <c r="C24" s="177" t="s">
        <v>500</v>
      </c>
      <c r="D24" s="190"/>
      <c r="E24" s="190"/>
      <c r="F24" s="190"/>
      <c r="G24" s="190"/>
      <c r="H24" s="189"/>
      <c r="I24" s="189"/>
      <c r="J24" s="189"/>
      <c r="K24" s="189"/>
      <c r="L24" s="189"/>
      <c r="M24" s="189"/>
      <c r="N24" s="189"/>
      <c r="O24" s="189"/>
      <c r="P24" s="189"/>
      <c r="Q24" s="189"/>
      <c r="R24" s="189"/>
      <c r="S24" s="191"/>
      <c r="T24" s="191"/>
      <c r="U24" s="191"/>
      <c r="V24" s="191"/>
    </row>
    <row r="25" spans="1:22" s="192" customFormat="1" ht="42.75" customHeight="1" x14ac:dyDescent="0.2">
      <c r="A25" s="22" t="s">
        <v>60</v>
      </c>
      <c r="B25" s="167" t="s">
        <v>74</v>
      </c>
      <c r="C25" s="177" t="s">
        <v>491</v>
      </c>
      <c r="D25" s="190"/>
      <c r="E25" s="190"/>
      <c r="F25" s="190"/>
      <c r="G25" s="190"/>
      <c r="H25" s="189"/>
      <c r="I25" s="189"/>
      <c r="J25" s="189"/>
      <c r="K25" s="189"/>
      <c r="L25" s="189"/>
      <c r="M25" s="189"/>
      <c r="N25" s="189"/>
      <c r="O25" s="189"/>
      <c r="P25" s="189"/>
      <c r="Q25" s="189"/>
      <c r="R25" s="189"/>
      <c r="S25" s="191"/>
      <c r="T25" s="191"/>
      <c r="U25" s="191"/>
      <c r="V25" s="191"/>
    </row>
    <row r="26" spans="1:22" s="192" customFormat="1" ht="51.75" customHeight="1" x14ac:dyDescent="0.2">
      <c r="A26" s="22" t="s">
        <v>58</v>
      </c>
      <c r="B26" s="167" t="s">
        <v>73</v>
      </c>
      <c r="C26" s="177" t="s">
        <v>492</v>
      </c>
      <c r="D26" s="190"/>
      <c r="E26" s="190"/>
      <c r="F26" s="190"/>
      <c r="G26" s="190"/>
      <c r="H26" s="189"/>
      <c r="I26" s="189"/>
      <c r="J26" s="189"/>
      <c r="K26" s="189"/>
      <c r="L26" s="189"/>
      <c r="M26" s="189"/>
      <c r="N26" s="189"/>
      <c r="O26" s="189"/>
      <c r="P26" s="189"/>
      <c r="Q26" s="189"/>
      <c r="R26" s="189"/>
      <c r="S26" s="191"/>
      <c r="T26" s="191"/>
      <c r="U26" s="191"/>
      <c r="V26" s="191"/>
    </row>
    <row r="27" spans="1:22" s="192" customFormat="1" ht="42.75" customHeight="1" x14ac:dyDescent="0.2">
      <c r="A27" s="22" t="s">
        <v>57</v>
      </c>
      <c r="B27" s="167" t="s">
        <v>421</v>
      </c>
      <c r="C27" s="177" t="s">
        <v>493</v>
      </c>
      <c r="D27" s="190"/>
      <c r="E27" s="190"/>
      <c r="F27" s="190"/>
      <c r="G27" s="190"/>
      <c r="H27" s="189"/>
      <c r="I27" s="189"/>
      <c r="J27" s="189"/>
      <c r="K27" s="189"/>
      <c r="L27" s="189"/>
      <c r="M27" s="189"/>
      <c r="N27" s="189"/>
      <c r="O27" s="189"/>
      <c r="P27" s="189"/>
      <c r="Q27" s="189"/>
      <c r="R27" s="189"/>
      <c r="S27" s="191"/>
      <c r="T27" s="191"/>
      <c r="U27" s="191"/>
      <c r="V27" s="191"/>
    </row>
    <row r="28" spans="1:22" s="192" customFormat="1" ht="51.75" customHeight="1" x14ac:dyDescent="0.2">
      <c r="A28" s="22" t="s">
        <v>55</v>
      </c>
      <c r="B28" s="167" t="s">
        <v>422</v>
      </c>
      <c r="C28" s="177" t="s">
        <v>493</v>
      </c>
      <c r="D28" s="190"/>
      <c r="E28" s="190"/>
      <c r="F28" s="190"/>
      <c r="G28" s="190"/>
      <c r="H28" s="189"/>
      <c r="I28" s="189"/>
      <c r="J28" s="189"/>
      <c r="K28" s="189"/>
      <c r="L28" s="189"/>
      <c r="M28" s="189"/>
      <c r="N28" s="189"/>
      <c r="O28" s="189"/>
      <c r="P28" s="189"/>
      <c r="Q28" s="189"/>
      <c r="R28" s="189"/>
      <c r="S28" s="191"/>
      <c r="T28" s="191"/>
      <c r="U28" s="191"/>
      <c r="V28" s="191"/>
    </row>
    <row r="29" spans="1:22" s="192" customFormat="1" ht="51.75" customHeight="1" x14ac:dyDescent="0.2">
      <c r="A29" s="22" t="s">
        <v>53</v>
      </c>
      <c r="B29" s="167" t="s">
        <v>423</v>
      </c>
      <c r="C29" s="177" t="s">
        <v>493</v>
      </c>
      <c r="D29" s="190"/>
      <c r="E29" s="190"/>
      <c r="F29" s="190"/>
      <c r="G29" s="190"/>
      <c r="H29" s="189"/>
      <c r="I29" s="189"/>
      <c r="J29" s="189"/>
      <c r="K29" s="189"/>
      <c r="L29" s="189"/>
      <c r="M29" s="189"/>
      <c r="N29" s="189"/>
      <c r="O29" s="189"/>
      <c r="P29" s="189"/>
      <c r="Q29" s="189"/>
      <c r="R29" s="189"/>
      <c r="S29" s="191"/>
      <c r="T29" s="191"/>
      <c r="U29" s="191"/>
      <c r="V29" s="191"/>
    </row>
    <row r="30" spans="1:22" s="192" customFormat="1" ht="51.75" customHeight="1" x14ac:dyDescent="0.2">
      <c r="A30" s="22" t="s">
        <v>72</v>
      </c>
      <c r="B30" s="167" t="s">
        <v>424</v>
      </c>
      <c r="C30" s="177" t="s">
        <v>493</v>
      </c>
      <c r="D30" s="190"/>
      <c r="E30" s="190"/>
      <c r="F30" s="190"/>
      <c r="G30" s="190"/>
      <c r="H30" s="189"/>
      <c r="I30" s="189"/>
      <c r="J30" s="189"/>
      <c r="K30" s="189"/>
      <c r="L30" s="189"/>
      <c r="M30" s="189"/>
      <c r="N30" s="189"/>
      <c r="O30" s="189"/>
      <c r="P30" s="189"/>
      <c r="Q30" s="189"/>
      <c r="R30" s="189"/>
      <c r="S30" s="191"/>
      <c r="T30" s="191"/>
      <c r="U30" s="191"/>
      <c r="V30" s="191"/>
    </row>
    <row r="31" spans="1:22" s="192" customFormat="1" ht="51.75" customHeight="1" x14ac:dyDescent="0.2">
      <c r="A31" s="22" t="s">
        <v>70</v>
      </c>
      <c r="B31" s="167" t="s">
        <v>425</v>
      </c>
      <c r="C31" s="177" t="s">
        <v>493</v>
      </c>
      <c r="D31" s="190"/>
      <c r="E31" s="190"/>
      <c r="F31" s="190"/>
      <c r="G31" s="190"/>
      <c r="H31" s="189"/>
      <c r="I31" s="189"/>
      <c r="J31" s="189"/>
      <c r="K31" s="189"/>
      <c r="L31" s="189"/>
      <c r="M31" s="189"/>
      <c r="N31" s="189"/>
      <c r="O31" s="189"/>
      <c r="P31" s="189"/>
      <c r="Q31" s="189"/>
      <c r="R31" s="189"/>
      <c r="S31" s="191"/>
      <c r="T31" s="191"/>
      <c r="U31" s="191"/>
      <c r="V31" s="191"/>
    </row>
    <row r="32" spans="1:22" s="192" customFormat="1" ht="101.25" customHeight="1" x14ac:dyDescent="0.2">
      <c r="A32" s="22" t="s">
        <v>69</v>
      </c>
      <c r="B32" s="167" t="s">
        <v>426</v>
      </c>
      <c r="C32" s="177" t="s">
        <v>493</v>
      </c>
      <c r="D32" s="190"/>
      <c r="E32" s="190"/>
      <c r="F32" s="190"/>
      <c r="G32" s="190"/>
      <c r="H32" s="189"/>
      <c r="I32" s="189"/>
      <c r="J32" s="189"/>
      <c r="K32" s="189"/>
      <c r="L32" s="189"/>
      <c r="M32" s="189"/>
      <c r="N32" s="189"/>
      <c r="O32" s="189"/>
      <c r="P32" s="189"/>
      <c r="Q32" s="189"/>
      <c r="R32" s="189"/>
      <c r="S32" s="191"/>
      <c r="T32" s="191"/>
      <c r="U32" s="191"/>
      <c r="V32" s="191"/>
    </row>
    <row r="33" spans="1:22" ht="111" customHeight="1" x14ac:dyDescent="0.25">
      <c r="A33" s="22" t="s">
        <v>440</v>
      </c>
      <c r="B33" s="33" t="s">
        <v>427</v>
      </c>
      <c r="C33" s="177" t="s">
        <v>493</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430</v>
      </c>
      <c r="B34" s="33" t="s">
        <v>71</v>
      </c>
      <c r="C34" s="30" t="s">
        <v>493</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441</v>
      </c>
      <c r="B35" s="33" t="s">
        <v>428</v>
      </c>
      <c r="C35" s="30" t="s">
        <v>493</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431</v>
      </c>
      <c r="B36" s="33" t="s">
        <v>429</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442</v>
      </c>
      <c r="B37" s="33" t="s">
        <v>226</v>
      </c>
      <c r="C37" s="30" t="s">
        <v>493</v>
      </c>
      <c r="D37" s="21"/>
      <c r="E37" s="21"/>
      <c r="F37" s="21"/>
      <c r="G37" s="21"/>
      <c r="H37" s="21"/>
      <c r="I37" s="21"/>
      <c r="J37" s="21"/>
      <c r="K37" s="21"/>
      <c r="L37" s="21"/>
      <c r="M37" s="21"/>
      <c r="N37" s="21"/>
      <c r="O37" s="21"/>
      <c r="P37" s="21"/>
      <c r="Q37" s="21"/>
      <c r="R37" s="21"/>
      <c r="S37" s="21"/>
      <c r="T37" s="21"/>
      <c r="U37" s="21"/>
      <c r="V37" s="21"/>
    </row>
    <row r="38" spans="1:22" ht="63" x14ac:dyDescent="0.25">
      <c r="A38" s="22" t="s">
        <v>432</v>
      </c>
      <c r="B38" s="33" t="s">
        <v>482</v>
      </c>
      <c r="C38" s="33" t="s">
        <v>526</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443</v>
      </c>
      <c r="B39" s="33" t="s">
        <v>465</v>
      </c>
      <c r="C39" s="30" t="s">
        <v>493</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433</v>
      </c>
      <c r="B40" s="33" t="s">
        <v>479</v>
      </c>
      <c r="C40" s="30" t="s">
        <v>493</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446</v>
      </c>
      <c r="B41" s="33" t="s">
        <v>494</v>
      </c>
      <c r="C41" s="30" t="s">
        <v>493</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434</v>
      </c>
      <c r="B42" s="33" t="s">
        <v>471</v>
      </c>
      <c r="C42" s="30" t="s">
        <v>493</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466</v>
      </c>
      <c r="B43" s="33" t="s">
        <v>472</v>
      </c>
      <c r="C43" s="30" t="s">
        <v>493</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435</v>
      </c>
      <c r="B44" s="33" t="s">
        <v>473</v>
      </c>
      <c r="C44" s="30" t="s">
        <v>493</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467</v>
      </c>
      <c r="B45" s="33" t="s">
        <v>480</v>
      </c>
      <c r="C45" s="222">
        <f>3.3715+5.3555</f>
        <v>8.7270000000000003</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436</v>
      </c>
      <c r="B46" s="33" t="s">
        <v>481</v>
      </c>
      <c r="C46" s="222">
        <f>3.542+5.4822</f>
        <v>9.0242000000000004</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7"/>
  <sheetViews>
    <sheet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U49" sqref="U49"/>
    </sheetView>
  </sheetViews>
  <sheetFormatPr defaultRowHeight="15.75" x14ac:dyDescent="0.25"/>
  <cols>
    <col min="1" max="1" width="9.140625" style="199"/>
    <col min="2" max="2" width="57.85546875" style="199" customWidth="1"/>
    <col min="3" max="4" width="13.140625" style="199" customWidth="1"/>
    <col min="5" max="6" width="15.42578125" style="199" customWidth="1"/>
    <col min="7" max="7" width="10.140625" style="199" customWidth="1"/>
    <col min="8" max="27" width="9.7109375" style="199" customWidth="1"/>
    <col min="28" max="29" width="14.7109375" style="199" customWidth="1"/>
    <col min="30" max="16384" width="9.140625" style="199"/>
  </cols>
  <sheetData>
    <row r="1" spans="1:29" ht="18.75" x14ac:dyDescent="0.25">
      <c r="AC1" s="226" t="s">
        <v>68</v>
      </c>
    </row>
    <row r="2" spans="1:29" ht="18.75" x14ac:dyDescent="0.3">
      <c r="AC2" s="227" t="s">
        <v>9</v>
      </c>
    </row>
    <row r="3" spans="1:29" ht="18.75" x14ac:dyDescent="0.3">
      <c r="AC3" s="227" t="s">
        <v>67</v>
      </c>
    </row>
    <row r="4" spans="1:29" ht="18.75" customHeight="1" x14ac:dyDescent="0.25">
      <c r="A4" s="238" t="str">
        <f>'1. паспорт местоположение'!A5</f>
        <v>Год раскрытия информации: 2021 год</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row>
    <row r="5" spans="1:29" ht="18.75" x14ac:dyDescent="0.3">
      <c r="AC5" s="227"/>
    </row>
    <row r="6" spans="1:29" ht="18.75" x14ac:dyDescent="0.25">
      <c r="A6" s="371" t="s">
        <v>8</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228"/>
      <c r="B7" s="228"/>
      <c r="C7" s="228"/>
      <c r="D7" s="228"/>
      <c r="E7" s="228"/>
      <c r="F7" s="228"/>
      <c r="G7" s="228"/>
      <c r="H7" s="228"/>
      <c r="I7" s="228"/>
      <c r="J7" s="66"/>
      <c r="K7" s="66"/>
      <c r="L7" s="66"/>
      <c r="M7" s="66"/>
      <c r="N7" s="66"/>
      <c r="O7" s="66"/>
      <c r="P7" s="66"/>
      <c r="Q7" s="66"/>
      <c r="R7" s="66"/>
      <c r="S7" s="66"/>
      <c r="T7" s="228"/>
      <c r="U7" s="228"/>
      <c r="V7" s="66"/>
      <c r="W7" s="66"/>
      <c r="X7" s="221"/>
      <c r="Y7" s="66"/>
      <c r="Z7" s="66"/>
      <c r="AA7" s="66"/>
      <c r="AB7" s="66"/>
      <c r="AC7" s="66"/>
    </row>
    <row r="8" spans="1:29" x14ac:dyDescent="0.25">
      <c r="A8" s="370" t="str">
        <f>'1. паспорт местоположение'!A9</f>
        <v>ООО "Электрические 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row>
    <row r="9" spans="1:29" ht="18.75" customHeight="1" x14ac:dyDescent="0.25">
      <c r="A9" s="369" t="s">
        <v>7</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228"/>
      <c r="B10" s="228"/>
      <c r="C10" s="228"/>
      <c r="D10" s="228"/>
      <c r="E10" s="228"/>
      <c r="F10" s="228"/>
      <c r="G10" s="228"/>
      <c r="H10" s="228"/>
      <c r="I10" s="228"/>
      <c r="J10" s="66"/>
      <c r="K10" s="66"/>
      <c r="L10" s="66"/>
      <c r="M10" s="66"/>
      <c r="N10" s="66"/>
      <c r="O10" s="66"/>
      <c r="P10" s="66"/>
      <c r="Q10" s="66"/>
      <c r="R10" s="66"/>
      <c r="S10" s="66"/>
      <c r="T10" s="228"/>
      <c r="U10" s="228"/>
      <c r="V10" s="66"/>
      <c r="W10" s="66"/>
      <c r="X10" s="221"/>
      <c r="Y10" s="66"/>
      <c r="Z10" s="66"/>
      <c r="AA10" s="66"/>
      <c r="AB10" s="66"/>
      <c r="AC10" s="66"/>
    </row>
    <row r="11" spans="1:29" x14ac:dyDescent="0.25">
      <c r="A11" s="370" t="str">
        <f>'1. паспорт местоположение'!A12</f>
        <v>К_172121228</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row>
    <row r="12" spans="1:29" x14ac:dyDescent="0.25">
      <c r="A12" s="369" t="s">
        <v>6</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98"/>
      <c r="B13" s="198"/>
      <c r="C13" s="198"/>
      <c r="D13" s="198"/>
      <c r="E13" s="198"/>
      <c r="F13" s="198"/>
      <c r="G13" s="198"/>
      <c r="H13" s="198"/>
      <c r="I13" s="198"/>
      <c r="J13" s="65"/>
      <c r="K13" s="65"/>
      <c r="L13" s="65"/>
      <c r="M13" s="65"/>
      <c r="N13" s="65"/>
      <c r="O13" s="65"/>
      <c r="P13" s="65"/>
      <c r="Q13" s="65"/>
      <c r="R13" s="65"/>
      <c r="S13" s="65"/>
      <c r="T13" s="198"/>
      <c r="U13" s="198"/>
      <c r="V13" s="65"/>
      <c r="W13" s="65"/>
      <c r="X13" s="65"/>
      <c r="Y13" s="65"/>
      <c r="Z13" s="65"/>
      <c r="AA13" s="65"/>
      <c r="AB13" s="65"/>
      <c r="AC13" s="65"/>
    </row>
    <row r="14" spans="1:29" x14ac:dyDescent="0.25">
      <c r="A14" s="370" t="str">
        <f>'1. паспорт местоположение'!A15</f>
        <v>Установка АСКУЭ согласно ПП №522 от 27.12.2018г., кол-во точек в 2020г.-300шт., 2021г.-461шт.</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369" t="s">
        <v>5</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row>
    <row r="18" spans="1:32" x14ac:dyDescent="0.25">
      <c r="A18" s="375" t="s">
        <v>455</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row>
    <row r="20" spans="1:32" ht="33" customHeight="1" x14ac:dyDescent="0.25">
      <c r="A20" s="373" t="s">
        <v>182</v>
      </c>
      <c r="B20" s="373" t="s">
        <v>181</v>
      </c>
      <c r="C20" s="358" t="s">
        <v>180</v>
      </c>
      <c r="D20" s="358"/>
      <c r="E20" s="364" t="s">
        <v>179</v>
      </c>
      <c r="F20" s="364"/>
      <c r="G20" s="387" t="s">
        <v>527</v>
      </c>
      <c r="H20" s="367" t="s">
        <v>495</v>
      </c>
      <c r="I20" s="368"/>
      <c r="J20" s="368"/>
      <c r="K20" s="382"/>
      <c r="L20" s="367" t="s">
        <v>496</v>
      </c>
      <c r="M20" s="368"/>
      <c r="N20" s="368"/>
      <c r="O20" s="368"/>
      <c r="P20" s="367" t="s">
        <v>497</v>
      </c>
      <c r="Q20" s="368"/>
      <c r="R20" s="368"/>
      <c r="S20" s="368"/>
      <c r="T20" s="367" t="s">
        <v>508</v>
      </c>
      <c r="U20" s="368"/>
      <c r="V20" s="368"/>
      <c r="W20" s="368"/>
      <c r="X20" s="367" t="s">
        <v>509</v>
      </c>
      <c r="Y20" s="368"/>
      <c r="Z20" s="368"/>
      <c r="AA20" s="368"/>
      <c r="AB20" s="376" t="s">
        <v>178</v>
      </c>
      <c r="AC20" s="377"/>
      <c r="AD20" s="229"/>
      <c r="AE20" s="229"/>
      <c r="AF20" s="229"/>
    </row>
    <row r="21" spans="1:32" ht="50.1" customHeight="1" x14ac:dyDescent="0.25">
      <c r="A21" s="374"/>
      <c r="B21" s="374"/>
      <c r="C21" s="358"/>
      <c r="D21" s="358"/>
      <c r="E21" s="364"/>
      <c r="F21" s="364"/>
      <c r="G21" s="388"/>
      <c r="H21" s="380" t="s">
        <v>2</v>
      </c>
      <c r="I21" s="381"/>
      <c r="J21" s="380" t="s">
        <v>10</v>
      </c>
      <c r="K21" s="381"/>
      <c r="L21" s="358" t="s">
        <v>2</v>
      </c>
      <c r="M21" s="358"/>
      <c r="N21" s="358" t="s">
        <v>10</v>
      </c>
      <c r="O21" s="358"/>
      <c r="P21" s="358" t="s">
        <v>2</v>
      </c>
      <c r="Q21" s="358"/>
      <c r="R21" s="358" t="s">
        <v>10</v>
      </c>
      <c r="S21" s="358"/>
      <c r="T21" s="358" t="s">
        <v>2</v>
      </c>
      <c r="U21" s="358"/>
      <c r="V21" s="358" t="s">
        <v>10</v>
      </c>
      <c r="W21" s="358"/>
      <c r="X21" s="358" t="s">
        <v>2</v>
      </c>
      <c r="Y21" s="358"/>
      <c r="Z21" s="358" t="s">
        <v>10</v>
      </c>
      <c r="AA21" s="358"/>
      <c r="AB21" s="378"/>
      <c r="AC21" s="379"/>
    </row>
    <row r="22" spans="1:32" ht="89.25" customHeight="1" x14ac:dyDescent="0.25">
      <c r="A22" s="365"/>
      <c r="B22" s="365"/>
      <c r="C22" s="216" t="s">
        <v>2</v>
      </c>
      <c r="D22" s="216" t="s">
        <v>10</v>
      </c>
      <c r="E22" s="204" t="s">
        <v>522</v>
      </c>
      <c r="F22" s="204" t="s">
        <v>521</v>
      </c>
      <c r="G22" s="389"/>
      <c r="H22" s="203" t="s">
        <v>437</v>
      </c>
      <c r="I22" s="203" t="s">
        <v>438</v>
      </c>
      <c r="J22" s="203" t="s">
        <v>437</v>
      </c>
      <c r="K22" s="203" t="s">
        <v>438</v>
      </c>
      <c r="L22" s="203" t="s">
        <v>437</v>
      </c>
      <c r="M22" s="203" t="s">
        <v>438</v>
      </c>
      <c r="N22" s="203" t="s">
        <v>437</v>
      </c>
      <c r="O22" s="203" t="s">
        <v>438</v>
      </c>
      <c r="P22" s="203" t="s">
        <v>437</v>
      </c>
      <c r="Q22" s="203" t="s">
        <v>438</v>
      </c>
      <c r="R22" s="203" t="s">
        <v>437</v>
      </c>
      <c r="S22" s="203" t="s">
        <v>438</v>
      </c>
      <c r="T22" s="203" t="s">
        <v>437</v>
      </c>
      <c r="U22" s="203" t="s">
        <v>438</v>
      </c>
      <c r="V22" s="203" t="s">
        <v>437</v>
      </c>
      <c r="W22" s="203" t="s">
        <v>438</v>
      </c>
      <c r="X22" s="203" t="s">
        <v>437</v>
      </c>
      <c r="Y22" s="203" t="s">
        <v>438</v>
      </c>
      <c r="Z22" s="203" t="s">
        <v>437</v>
      </c>
      <c r="AA22" s="203" t="s">
        <v>438</v>
      </c>
      <c r="AB22" s="216" t="s">
        <v>2</v>
      </c>
      <c r="AC22" s="216" t="s">
        <v>10</v>
      </c>
    </row>
    <row r="23" spans="1:32" ht="19.5" customHeight="1" x14ac:dyDescent="0.25">
      <c r="A23" s="215">
        <v>1</v>
      </c>
      <c r="B23" s="215">
        <v>2</v>
      </c>
      <c r="C23" s="215">
        <v>3</v>
      </c>
      <c r="D23" s="215">
        <v>4</v>
      </c>
      <c r="E23" s="215">
        <v>5</v>
      </c>
      <c r="F23" s="215">
        <v>6</v>
      </c>
      <c r="G23" s="215">
        <v>7</v>
      </c>
      <c r="H23" s="215">
        <v>8</v>
      </c>
      <c r="I23" s="215">
        <v>9</v>
      </c>
      <c r="J23" s="215">
        <v>10</v>
      </c>
      <c r="K23" s="215">
        <v>11</v>
      </c>
      <c r="L23" s="215">
        <v>12</v>
      </c>
      <c r="M23" s="215">
        <v>13</v>
      </c>
      <c r="N23" s="215">
        <v>14</v>
      </c>
      <c r="O23" s="215">
        <v>15</v>
      </c>
      <c r="P23" s="215">
        <v>16</v>
      </c>
      <c r="Q23" s="215">
        <v>17</v>
      </c>
      <c r="R23" s="215">
        <v>18</v>
      </c>
      <c r="S23" s="215">
        <v>19</v>
      </c>
      <c r="T23" s="215">
        <v>20</v>
      </c>
      <c r="U23" s="215">
        <v>21</v>
      </c>
      <c r="V23" s="215">
        <v>22</v>
      </c>
      <c r="W23" s="215">
        <v>23</v>
      </c>
      <c r="X23" s="215">
        <v>24</v>
      </c>
      <c r="Y23" s="215">
        <v>25</v>
      </c>
      <c r="Z23" s="215">
        <v>26</v>
      </c>
      <c r="AA23" s="215">
        <v>27</v>
      </c>
      <c r="AB23" s="215">
        <v>28</v>
      </c>
      <c r="AC23" s="215">
        <v>29</v>
      </c>
    </row>
    <row r="24" spans="1:32" s="230" customFormat="1" ht="47.25" customHeight="1" x14ac:dyDescent="0.25">
      <c r="A24" s="63">
        <v>1</v>
      </c>
      <c r="B24" s="62" t="s">
        <v>177</v>
      </c>
      <c r="C24" s="205">
        <f>SUM(C25:C29)</f>
        <v>8.7270000000000003</v>
      </c>
      <c r="D24" s="205">
        <f t="shared" ref="D24:AC24" si="0">SUM(D25:D29)</f>
        <v>9.0242000000000004</v>
      </c>
      <c r="E24" s="205">
        <f t="shared" si="0"/>
        <v>0</v>
      </c>
      <c r="F24" s="205">
        <f t="shared" si="0"/>
        <v>8.7270000000000003</v>
      </c>
      <c r="G24" s="205">
        <f t="shared" si="0"/>
        <v>0</v>
      </c>
      <c r="H24" s="205">
        <f t="shared" si="0"/>
        <v>0</v>
      </c>
      <c r="I24" s="205">
        <f t="shared" si="0"/>
        <v>0</v>
      </c>
      <c r="J24" s="205">
        <f t="shared" si="0"/>
        <v>0</v>
      </c>
      <c r="K24" s="205">
        <f t="shared" si="0"/>
        <v>0</v>
      </c>
      <c r="L24" s="205">
        <f t="shared" si="0"/>
        <v>0</v>
      </c>
      <c r="M24" s="205">
        <f t="shared" si="0"/>
        <v>0</v>
      </c>
      <c r="N24" s="205">
        <f t="shared" si="0"/>
        <v>0</v>
      </c>
      <c r="O24" s="205">
        <f t="shared" si="0"/>
        <v>0</v>
      </c>
      <c r="P24" s="205">
        <f t="shared" si="0"/>
        <v>0</v>
      </c>
      <c r="Q24" s="205">
        <f t="shared" si="0"/>
        <v>0</v>
      </c>
      <c r="R24" s="205">
        <f t="shared" si="0"/>
        <v>0</v>
      </c>
      <c r="S24" s="205">
        <f t="shared" si="0"/>
        <v>0</v>
      </c>
      <c r="T24" s="205">
        <f t="shared" si="0"/>
        <v>3.3715000000000002</v>
      </c>
      <c r="U24" s="205">
        <f t="shared" si="0"/>
        <v>0</v>
      </c>
      <c r="V24" s="205">
        <f t="shared" si="0"/>
        <v>3.5419999999999998</v>
      </c>
      <c r="W24" s="205">
        <f t="shared" si="0"/>
        <v>0</v>
      </c>
      <c r="X24" s="205">
        <f t="shared" si="0"/>
        <v>5.3555000000000001</v>
      </c>
      <c r="Y24" s="205">
        <f t="shared" si="0"/>
        <v>0.8569</v>
      </c>
      <c r="Z24" s="205">
        <f t="shared" si="0"/>
        <v>5.4821999999999997</v>
      </c>
      <c r="AA24" s="205">
        <f t="shared" si="0"/>
        <v>2.0880999999999998</v>
      </c>
      <c r="AB24" s="205">
        <f t="shared" si="0"/>
        <v>8.7270000000000003</v>
      </c>
      <c r="AC24" s="205">
        <f t="shared" si="0"/>
        <v>9.0242000000000004</v>
      </c>
    </row>
    <row r="25" spans="1:32" x14ac:dyDescent="0.25">
      <c r="A25" s="60" t="s">
        <v>176</v>
      </c>
      <c r="B25" s="41" t="s">
        <v>175</v>
      </c>
      <c r="C25" s="206">
        <f>T25+X25</f>
        <v>0</v>
      </c>
      <c r="D25" s="206">
        <f t="shared" ref="D25:D58" si="1">AC25</f>
        <v>0</v>
      </c>
      <c r="E25" s="231">
        <v>0</v>
      </c>
      <c r="F25" s="231">
        <f>C25</f>
        <v>0</v>
      </c>
      <c r="G25" s="206">
        <v>0</v>
      </c>
      <c r="H25" s="206">
        <v>0</v>
      </c>
      <c r="I25" s="206">
        <v>0</v>
      </c>
      <c r="J25" s="206">
        <v>0</v>
      </c>
      <c r="K25" s="206">
        <v>0</v>
      </c>
      <c r="L25" s="206">
        <v>0</v>
      </c>
      <c r="M25" s="206">
        <v>0</v>
      </c>
      <c r="N25" s="206">
        <v>0</v>
      </c>
      <c r="O25" s="206">
        <v>0</v>
      </c>
      <c r="P25" s="206">
        <v>0</v>
      </c>
      <c r="Q25" s="206">
        <v>0</v>
      </c>
      <c r="R25" s="206">
        <v>0</v>
      </c>
      <c r="S25" s="206">
        <v>0</v>
      </c>
      <c r="T25" s="206">
        <v>0</v>
      </c>
      <c r="U25" s="206">
        <v>0</v>
      </c>
      <c r="V25" s="206">
        <v>0</v>
      </c>
      <c r="W25" s="206">
        <v>0</v>
      </c>
      <c r="X25" s="206">
        <v>0</v>
      </c>
      <c r="Y25" s="206">
        <v>0</v>
      </c>
      <c r="Z25" s="206">
        <v>0</v>
      </c>
      <c r="AA25" s="206">
        <v>0</v>
      </c>
      <c r="AB25" s="206">
        <f t="shared" ref="AB25:AB58" si="2">H25+L25+P25+T25+X25</f>
        <v>0</v>
      </c>
      <c r="AC25" s="206">
        <f t="shared" ref="AC25:AC58" si="3">J25+N25+R25+V25+Z25</f>
        <v>0</v>
      </c>
    </row>
    <row r="26" spans="1:32" x14ac:dyDescent="0.25">
      <c r="A26" s="60" t="s">
        <v>174</v>
      </c>
      <c r="B26" s="41" t="s">
        <v>173</v>
      </c>
      <c r="C26" s="206">
        <f t="shared" ref="C26:C29" si="4">T26+X26</f>
        <v>0</v>
      </c>
      <c r="D26" s="206">
        <f t="shared" si="1"/>
        <v>0</v>
      </c>
      <c r="E26" s="206">
        <v>0</v>
      </c>
      <c r="F26" s="231">
        <f t="shared" ref="F26:F29" si="5">C26</f>
        <v>0</v>
      </c>
      <c r="G26" s="206">
        <v>0</v>
      </c>
      <c r="H26" s="206">
        <v>0</v>
      </c>
      <c r="I26" s="206">
        <v>0</v>
      </c>
      <c r="J26" s="206">
        <v>0</v>
      </c>
      <c r="K26" s="206">
        <v>0</v>
      </c>
      <c r="L26" s="206">
        <v>0</v>
      </c>
      <c r="M26" s="206">
        <v>0</v>
      </c>
      <c r="N26" s="206">
        <v>0</v>
      </c>
      <c r="O26" s="206">
        <v>0</v>
      </c>
      <c r="P26" s="206">
        <v>0</v>
      </c>
      <c r="Q26" s="206">
        <v>0</v>
      </c>
      <c r="R26" s="206">
        <v>0</v>
      </c>
      <c r="S26" s="206">
        <v>0</v>
      </c>
      <c r="T26" s="206">
        <v>0</v>
      </c>
      <c r="U26" s="206">
        <v>0</v>
      </c>
      <c r="V26" s="206">
        <v>0</v>
      </c>
      <c r="W26" s="206">
        <v>0</v>
      </c>
      <c r="X26" s="206">
        <v>0</v>
      </c>
      <c r="Y26" s="206">
        <v>0</v>
      </c>
      <c r="Z26" s="206">
        <v>0</v>
      </c>
      <c r="AA26" s="206">
        <v>0</v>
      </c>
      <c r="AB26" s="206">
        <f t="shared" ref="AB26:AB29" si="6">H26+L26+P26+T26+X26</f>
        <v>0</v>
      </c>
      <c r="AC26" s="206">
        <f t="shared" ref="AC26:AC29" si="7">J26+N26+R26+V26+Z26</f>
        <v>0</v>
      </c>
    </row>
    <row r="27" spans="1:32" ht="31.5" x14ac:dyDescent="0.25">
      <c r="A27" s="60" t="s">
        <v>172</v>
      </c>
      <c r="B27" s="41" t="s">
        <v>393</v>
      </c>
      <c r="C27" s="206">
        <f>T27+X27</f>
        <v>8.7270000000000003</v>
      </c>
      <c r="D27" s="206">
        <f>V27+Z27</f>
        <v>9.0242000000000004</v>
      </c>
      <c r="E27" s="206">
        <v>0</v>
      </c>
      <c r="F27" s="231">
        <f t="shared" si="5"/>
        <v>8.7270000000000003</v>
      </c>
      <c r="G27" s="206">
        <v>0</v>
      </c>
      <c r="H27" s="206">
        <v>0</v>
      </c>
      <c r="I27" s="206">
        <v>0</v>
      </c>
      <c r="J27" s="206">
        <v>0</v>
      </c>
      <c r="K27" s="206">
        <v>0</v>
      </c>
      <c r="L27" s="206">
        <v>0</v>
      </c>
      <c r="M27" s="206">
        <v>0</v>
      </c>
      <c r="N27" s="206">
        <v>0</v>
      </c>
      <c r="O27" s="206">
        <v>0</v>
      </c>
      <c r="P27" s="206">
        <v>0</v>
      </c>
      <c r="Q27" s="206">
        <v>0</v>
      </c>
      <c r="R27" s="206">
        <v>0</v>
      </c>
      <c r="S27" s="206">
        <v>0</v>
      </c>
      <c r="T27" s="206">
        <v>3.3715000000000002</v>
      </c>
      <c r="U27" s="206">
        <v>0</v>
      </c>
      <c r="V27" s="206">
        <v>3.5419999999999998</v>
      </c>
      <c r="W27" s="206">
        <v>0</v>
      </c>
      <c r="X27" s="231">
        <v>5.3555000000000001</v>
      </c>
      <c r="Y27" s="206">
        <v>0.8569</v>
      </c>
      <c r="Z27" s="206">
        <v>5.4821999999999997</v>
      </c>
      <c r="AA27" s="206">
        <v>2.0880999999999998</v>
      </c>
      <c r="AB27" s="206">
        <f t="shared" si="6"/>
        <v>8.7270000000000003</v>
      </c>
      <c r="AC27" s="206">
        <f t="shared" si="7"/>
        <v>9.0242000000000004</v>
      </c>
    </row>
    <row r="28" spans="1:32" x14ac:dyDescent="0.25">
      <c r="A28" s="60" t="s">
        <v>171</v>
      </c>
      <c r="B28" s="41" t="s">
        <v>528</v>
      </c>
      <c r="C28" s="206">
        <f t="shared" si="4"/>
        <v>0</v>
      </c>
      <c r="D28" s="206">
        <f t="shared" si="1"/>
        <v>0</v>
      </c>
      <c r="E28" s="206">
        <v>0</v>
      </c>
      <c r="F28" s="231">
        <f t="shared" si="5"/>
        <v>0</v>
      </c>
      <c r="G28" s="206">
        <v>0</v>
      </c>
      <c r="H28" s="206">
        <v>0</v>
      </c>
      <c r="I28" s="206">
        <v>0</v>
      </c>
      <c r="J28" s="206">
        <v>0</v>
      </c>
      <c r="K28" s="206">
        <v>0</v>
      </c>
      <c r="L28" s="206">
        <v>0</v>
      </c>
      <c r="M28" s="206">
        <v>0</v>
      </c>
      <c r="N28" s="206">
        <v>0</v>
      </c>
      <c r="O28" s="206">
        <v>0</v>
      </c>
      <c r="P28" s="206">
        <v>0</v>
      </c>
      <c r="Q28" s="206">
        <v>0</v>
      </c>
      <c r="R28" s="206">
        <v>0</v>
      </c>
      <c r="S28" s="206">
        <v>0</v>
      </c>
      <c r="T28" s="206">
        <v>0</v>
      </c>
      <c r="U28" s="206">
        <v>0</v>
      </c>
      <c r="V28" s="206">
        <v>0</v>
      </c>
      <c r="W28" s="206">
        <v>0</v>
      </c>
      <c r="X28" s="206">
        <v>0</v>
      </c>
      <c r="Y28" s="206">
        <v>0</v>
      </c>
      <c r="Z28" s="206">
        <v>0</v>
      </c>
      <c r="AA28" s="206">
        <v>0</v>
      </c>
      <c r="AB28" s="206">
        <f t="shared" si="6"/>
        <v>0</v>
      </c>
      <c r="AC28" s="206">
        <f t="shared" si="7"/>
        <v>0</v>
      </c>
    </row>
    <row r="29" spans="1:32" x14ac:dyDescent="0.25">
      <c r="A29" s="60" t="s">
        <v>170</v>
      </c>
      <c r="B29" s="64" t="s">
        <v>169</v>
      </c>
      <c r="C29" s="206">
        <f t="shared" si="4"/>
        <v>0</v>
      </c>
      <c r="D29" s="206">
        <f t="shared" si="1"/>
        <v>0</v>
      </c>
      <c r="E29" s="206">
        <v>0</v>
      </c>
      <c r="F29" s="231">
        <f t="shared" si="5"/>
        <v>0</v>
      </c>
      <c r="G29" s="206">
        <v>0</v>
      </c>
      <c r="H29" s="206">
        <v>0</v>
      </c>
      <c r="I29" s="206">
        <v>0</v>
      </c>
      <c r="J29" s="206">
        <v>0</v>
      </c>
      <c r="K29" s="206">
        <v>0</v>
      </c>
      <c r="L29" s="206">
        <v>0</v>
      </c>
      <c r="M29" s="206">
        <v>0</v>
      </c>
      <c r="N29" s="206">
        <v>0</v>
      </c>
      <c r="O29" s="206">
        <v>0</v>
      </c>
      <c r="P29" s="206">
        <v>0</v>
      </c>
      <c r="Q29" s="206">
        <v>0</v>
      </c>
      <c r="R29" s="206">
        <v>0</v>
      </c>
      <c r="S29" s="206">
        <v>0</v>
      </c>
      <c r="T29" s="206">
        <v>0</v>
      </c>
      <c r="U29" s="206">
        <v>0</v>
      </c>
      <c r="V29" s="206">
        <v>0</v>
      </c>
      <c r="W29" s="206">
        <v>0</v>
      </c>
      <c r="X29" s="206">
        <v>0</v>
      </c>
      <c r="Y29" s="206">
        <v>0</v>
      </c>
      <c r="Z29" s="206">
        <v>0</v>
      </c>
      <c r="AA29" s="206">
        <v>0</v>
      </c>
      <c r="AB29" s="206">
        <f t="shared" si="6"/>
        <v>0</v>
      </c>
      <c r="AC29" s="206">
        <f t="shared" si="7"/>
        <v>0</v>
      </c>
    </row>
    <row r="30" spans="1:32" s="230" customFormat="1" ht="47.25" x14ac:dyDescent="0.25">
      <c r="A30" s="63" t="s">
        <v>62</v>
      </c>
      <c r="B30" s="62" t="s">
        <v>168</v>
      </c>
      <c r="C30" s="205">
        <f>SUM(C31:C34)</f>
        <v>7.2724000000000002</v>
      </c>
      <c r="D30" s="205">
        <f t="shared" ref="D30:AC30" si="8">SUM(D31:D34)</f>
        <v>7.5202</v>
      </c>
      <c r="E30" s="205">
        <f t="shared" si="8"/>
        <v>0</v>
      </c>
      <c r="F30" s="205">
        <f t="shared" si="8"/>
        <v>7.2724000000000002</v>
      </c>
      <c r="G30" s="205">
        <f t="shared" si="8"/>
        <v>0</v>
      </c>
      <c r="H30" s="205">
        <f t="shared" si="8"/>
        <v>0</v>
      </c>
      <c r="I30" s="205">
        <f t="shared" si="8"/>
        <v>0</v>
      </c>
      <c r="J30" s="205">
        <f t="shared" si="8"/>
        <v>0</v>
      </c>
      <c r="K30" s="205">
        <f t="shared" si="8"/>
        <v>0</v>
      </c>
      <c r="L30" s="205">
        <f t="shared" si="8"/>
        <v>0</v>
      </c>
      <c r="M30" s="205">
        <f t="shared" si="8"/>
        <v>0</v>
      </c>
      <c r="N30" s="205">
        <f t="shared" si="8"/>
        <v>0</v>
      </c>
      <c r="O30" s="205">
        <f t="shared" si="8"/>
        <v>0</v>
      </c>
      <c r="P30" s="205">
        <f t="shared" si="8"/>
        <v>0</v>
      </c>
      <c r="Q30" s="205">
        <f t="shared" si="8"/>
        <v>0</v>
      </c>
      <c r="R30" s="205">
        <f t="shared" si="8"/>
        <v>0</v>
      </c>
      <c r="S30" s="205">
        <f t="shared" si="8"/>
        <v>0</v>
      </c>
      <c r="T30" s="205">
        <f t="shared" si="8"/>
        <v>2.8094999999999999</v>
      </c>
      <c r="U30" s="205">
        <f t="shared" si="8"/>
        <v>0</v>
      </c>
      <c r="V30" s="205">
        <f t="shared" si="8"/>
        <v>2.9517000000000002</v>
      </c>
      <c r="W30" s="205">
        <f t="shared" si="8"/>
        <v>0</v>
      </c>
      <c r="X30" s="205">
        <f t="shared" si="8"/>
        <v>4.4629000000000003</v>
      </c>
      <c r="Y30" s="205">
        <f t="shared" si="8"/>
        <v>0</v>
      </c>
      <c r="Z30" s="205">
        <f t="shared" si="8"/>
        <v>4.5685000000000002</v>
      </c>
      <c r="AA30" s="205">
        <f t="shared" si="8"/>
        <v>1.7401</v>
      </c>
      <c r="AB30" s="205">
        <f t="shared" si="8"/>
        <v>7.2724000000000002</v>
      </c>
      <c r="AC30" s="205">
        <f t="shared" si="8"/>
        <v>7.5202</v>
      </c>
    </row>
    <row r="31" spans="1:32" x14ac:dyDescent="0.25">
      <c r="A31" s="60" t="s">
        <v>167</v>
      </c>
      <c r="B31" s="41" t="s">
        <v>166</v>
      </c>
      <c r="C31" s="206">
        <f>T31+X31</f>
        <v>0</v>
      </c>
      <c r="D31" s="206">
        <f t="shared" ref="D31:D34" si="9">AC31</f>
        <v>0</v>
      </c>
      <c r="E31" s="231">
        <v>0</v>
      </c>
      <c r="F31" s="231">
        <f>C31</f>
        <v>0</v>
      </c>
      <c r="G31" s="206">
        <v>0</v>
      </c>
      <c r="H31" s="206">
        <v>0</v>
      </c>
      <c r="I31" s="206">
        <v>0</v>
      </c>
      <c r="J31" s="206">
        <v>0</v>
      </c>
      <c r="K31" s="206">
        <v>0</v>
      </c>
      <c r="L31" s="206">
        <v>0</v>
      </c>
      <c r="M31" s="206">
        <v>0</v>
      </c>
      <c r="N31" s="206">
        <v>0</v>
      </c>
      <c r="O31" s="206">
        <v>0</v>
      </c>
      <c r="P31" s="206">
        <v>0</v>
      </c>
      <c r="Q31" s="206">
        <v>0</v>
      </c>
      <c r="R31" s="206">
        <v>0</v>
      </c>
      <c r="S31" s="206">
        <v>0</v>
      </c>
      <c r="T31" s="206">
        <v>0</v>
      </c>
      <c r="U31" s="206">
        <v>0</v>
      </c>
      <c r="V31" s="206">
        <v>0</v>
      </c>
      <c r="W31" s="206">
        <v>0</v>
      </c>
      <c r="X31" s="206">
        <v>0</v>
      </c>
      <c r="Y31" s="206">
        <v>0</v>
      </c>
      <c r="Z31" s="206">
        <v>0</v>
      </c>
      <c r="AA31" s="206">
        <v>0</v>
      </c>
      <c r="AB31" s="206">
        <f t="shared" ref="AB31" si="10">H31+L31+P31+T31+X31</f>
        <v>0</v>
      </c>
      <c r="AC31" s="206">
        <f t="shared" ref="AC31" si="11">J31+N31+R31+V31+Z31</f>
        <v>0</v>
      </c>
    </row>
    <row r="32" spans="1:32" ht="31.5" x14ac:dyDescent="0.25">
      <c r="A32" s="60" t="s">
        <v>165</v>
      </c>
      <c r="B32" s="41" t="s">
        <v>164</v>
      </c>
      <c r="C32" s="206">
        <f>T32+X32</f>
        <v>0.84279999999999999</v>
      </c>
      <c r="D32" s="206">
        <f t="shared" si="9"/>
        <v>0.35950000000000004</v>
      </c>
      <c r="E32" s="231">
        <v>0</v>
      </c>
      <c r="F32" s="231">
        <f>C32</f>
        <v>0.84279999999999999</v>
      </c>
      <c r="G32" s="206">
        <v>0</v>
      </c>
      <c r="H32" s="206">
        <v>0</v>
      </c>
      <c r="I32" s="206">
        <v>0</v>
      </c>
      <c r="J32" s="206">
        <v>0</v>
      </c>
      <c r="K32" s="206">
        <v>0</v>
      </c>
      <c r="L32" s="206">
        <v>0</v>
      </c>
      <c r="M32" s="206">
        <v>0</v>
      </c>
      <c r="N32" s="206">
        <v>0</v>
      </c>
      <c r="O32" s="206">
        <v>0</v>
      </c>
      <c r="P32" s="206">
        <v>0</v>
      </c>
      <c r="Q32" s="206">
        <v>0</v>
      </c>
      <c r="R32" s="206">
        <v>0</v>
      </c>
      <c r="S32" s="206">
        <v>0</v>
      </c>
      <c r="T32" s="206">
        <v>0.32869999999999999</v>
      </c>
      <c r="U32" s="206" t="s">
        <v>490</v>
      </c>
      <c r="V32" s="235">
        <v>0</v>
      </c>
      <c r="W32" s="206">
        <v>0</v>
      </c>
      <c r="X32" s="206">
        <v>0.5141</v>
      </c>
      <c r="Y32" s="206" t="s">
        <v>490</v>
      </c>
      <c r="Z32" s="235">
        <v>0.35950000000000004</v>
      </c>
      <c r="AA32" s="235">
        <v>3.1E-2</v>
      </c>
      <c r="AB32" s="206">
        <f t="shared" ref="AB32:AB34" si="12">H32+L32+P32+T32+X32</f>
        <v>0.84279999999999999</v>
      </c>
      <c r="AC32" s="206">
        <f t="shared" ref="AC32:AC34" si="13">J32+N32+R32+V32+Z32</f>
        <v>0.35950000000000004</v>
      </c>
    </row>
    <row r="33" spans="1:29" ht="19.5" customHeight="1" x14ac:dyDescent="0.25">
      <c r="A33" s="60" t="s">
        <v>163</v>
      </c>
      <c r="B33" s="41" t="s">
        <v>162</v>
      </c>
      <c r="C33" s="206">
        <f>T33+X33</f>
        <v>6.2774000000000001</v>
      </c>
      <c r="D33" s="206">
        <f t="shared" si="9"/>
        <v>6.7730000000000006</v>
      </c>
      <c r="E33" s="231">
        <v>0</v>
      </c>
      <c r="F33" s="231">
        <f>C33</f>
        <v>6.2774000000000001</v>
      </c>
      <c r="G33" s="206">
        <v>0</v>
      </c>
      <c r="H33" s="206">
        <v>0</v>
      </c>
      <c r="I33" s="206">
        <v>0</v>
      </c>
      <c r="J33" s="206">
        <v>0</v>
      </c>
      <c r="K33" s="206">
        <v>0</v>
      </c>
      <c r="L33" s="206">
        <v>0</v>
      </c>
      <c r="M33" s="206">
        <v>0</v>
      </c>
      <c r="N33" s="206">
        <v>0</v>
      </c>
      <c r="O33" s="206">
        <v>0</v>
      </c>
      <c r="P33" s="206">
        <v>0</v>
      </c>
      <c r="Q33" s="206">
        <v>0</v>
      </c>
      <c r="R33" s="206">
        <v>0</v>
      </c>
      <c r="S33" s="206">
        <v>0</v>
      </c>
      <c r="T33" s="206">
        <v>2.4218999999999999</v>
      </c>
      <c r="U33" s="206" t="s">
        <v>490</v>
      </c>
      <c r="V33" s="235">
        <v>2.5640000000000001</v>
      </c>
      <c r="W33" s="206">
        <v>0</v>
      </c>
      <c r="X33" s="206">
        <v>3.8555000000000001</v>
      </c>
      <c r="Y33" s="206" t="s">
        <v>490</v>
      </c>
      <c r="Z33" s="235">
        <v>4.2090000000000005</v>
      </c>
      <c r="AA33" s="235">
        <v>1.7091000000000001</v>
      </c>
      <c r="AB33" s="206">
        <f t="shared" si="12"/>
        <v>6.2774000000000001</v>
      </c>
      <c r="AC33" s="206">
        <f t="shared" si="13"/>
        <v>6.7730000000000006</v>
      </c>
    </row>
    <row r="34" spans="1:29" ht="18.75" customHeight="1" x14ac:dyDescent="0.25">
      <c r="A34" s="60" t="s">
        <v>161</v>
      </c>
      <c r="B34" s="41" t="s">
        <v>160</v>
      </c>
      <c r="C34" s="206">
        <f>T34+X34</f>
        <v>0.1522</v>
      </c>
      <c r="D34" s="206">
        <f t="shared" si="9"/>
        <v>0.38769999999999999</v>
      </c>
      <c r="E34" s="231">
        <v>0</v>
      </c>
      <c r="F34" s="231">
        <f>C34</f>
        <v>0.1522</v>
      </c>
      <c r="G34" s="206">
        <v>0</v>
      </c>
      <c r="H34" s="206">
        <v>0</v>
      </c>
      <c r="I34" s="206">
        <v>0</v>
      </c>
      <c r="J34" s="206">
        <v>0</v>
      </c>
      <c r="K34" s="206">
        <v>0</v>
      </c>
      <c r="L34" s="206">
        <v>0</v>
      </c>
      <c r="M34" s="206">
        <v>0</v>
      </c>
      <c r="N34" s="206">
        <v>0</v>
      </c>
      <c r="O34" s="206">
        <v>0</v>
      </c>
      <c r="P34" s="206">
        <v>0</v>
      </c>
      <c r="Q34" s="206">
        <v>0</v>
      </c>
      <c r="R34" s="206">
        <v>0</v>
      </c>
      <c r="S34" s="206">
        <v>0</v>
      </c>
      <c r="T34" s="206">
        <v>5.8900000000000001E-2</v>
      </c>
      <c r="U34" s="206" t="s">
        <v>490</v>
      </c>
      <c r="V34" s="206">
        <v>0.38769999999999999</v>
      </c>
      <c r="W34" s="206">
        <v>0</v>
      </c>
      <c r="X34" s="206">
        <v>9.3299999999999994E-2</v>
      </c>
      <c r="Y34" s="206" t="s">
        <v>490</v>
      </c>
      <c r="Z34" s="206">
        <v>0</v>
      </c>
      <c r="AA34" s="206">
        <v>0</v>
      </c>
      <c r="AB34" s="206">
        <f t="shared" si="12"/>
        <v>0.1522</v>
      </c>
      <c r="AC34" s="206">
        <f t="shared" si="13"/>
        <v>0.38769999999999999</v>
      </c>
    </row>
    <row r="35" spans="1:29" s="230" customFormat="1" ht="31.5" x14ac:dyDescent="0.25">
      <c r="A35" s="63" t="s">
        <v>61</v>
      </c>
      <c r="B35" s="62" t="s">
        <v>159</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29" ht="31.5" x14ac:dyDescent="0.25">
      <c r="A36" s="60" t="s">
        <v>158</v>
      </c>
      <c r="B36" s="59" t="s">
        <v>157</v>
      </c>
      <c r="C36" s="206">
        <f>T36+X36</f>
        <v>0</v>
      </c>
      <c r="D36" s="206">
        <f t="shared" ref="D36" si="14">AC36</f>
        <v>0</v>
      </c>
      <c r="E36" s="231">
        <v>0</v>
      </c>
      <c r="F36" s="231">
        <f>C36</f>
        <v>0</v>
      </c>
      <c r="G36" s="206">
        <v>0</v>
      </c>
      <c r="H36" s="206">
        <v>0</v>
      </c>
      <c r="I36" s="206">
        <v>0</v>
      </c>
      <c r="J36" s="206">
        <v>0</v>
      </c>
      <c r="K36" s="206">
        <v>0</v>
      </c>
      <c r="L36" s="206">
        <v>0</v>
      </c>
      <c r="M36" s="206">
        <v>0</v>
      </c>
      <c r="N36" s="206">
        <v>0</v>
      </c>
      <c r="O36" s="206">
        <v>0</v>
      </c>
      <c r="P36" s="206">
        <v>0</v>
      </c>
      <c r="Q36" s="206">
        <v>0</v>
      </c>
      <c r="R36" s="178">
        <v>0</v>
      </c>
      <c r="S36" s="206">
        <v>0</v>
      </c>
      <c r="T36" s="206">
        <v>0</v>
      </c>
      <c r="U36" s="206">
        <v>0</v>
      </c>
      <c r="V36" s="206">
        <v>0</v>
      </c>
      <c r="W36" s="206">
        <v>0</v>
      </c>
      <c r="X36" s="206">
        <v>0</v>
      </c>
      <c r="Y36" s="206">
        <v>0</v>
      </c>
      <c r="Z36" s="206">
        <v>0</v>
      </c>
      <c r="AA36" s="206">
        <v>0</v>
      </c>
      <c r="AB36" s="206">
        <f t="shared" ref="AB36" si="15">H36+L36+P36+T36+X36</f>
        <v>0</v>
      </c>
      <c r="AC36" s="206">
        <f t="shared" ref="AC36" si="16">J36+N36+R36+V36+Z36</f>
        <v>0</v>
      </c>
    </row>
    <row r="37" spans="1:29" x14ac:dyDescent="0.25">
      <c r="A37" s="60" t="s">
        <v>156</v>
      </c>
      <c r="B37" s="59" t="s">
        <v>146</v>
      </c>
      <c r="C37" s="206">
        <f t="shared" ref="C37:C42" si="17">T37+X37</f>
        <v>0</v>
      </c>
      <c r="D37" s="206">
        <f t="shared" ref="D37:D42" si="18">AC37</f>
        <v>0</v>
      </c>
      <c r="E37" s="231">
        <v>0</v>
      </c>
      <c r="F37" s="231">
        <f t="shared" ref="F37:F42" si="19">C37</f>
        <v>0</v>
      </c>
      <c r="G37" s="206">
        <v>0</v>
      </c>
      <c r="H37" s="206">
        <v>0</v>
      </c>
      <c r="I37" s="206">
        <v>0</v>
      </c>
      <c r="J37" s="206">
        <v>0</v>
      </c>
      <c r="K37" s="206">
        <v>0</v>
      </c>
      <c r="L37" s="206">
        <v>0</v>
      </c>
      <c r="M37" s="206">
        <v>0</v>
      </c>
      <c r="N37" s="206">
        <v>0</v>
      </c>
      <c r="O37" s="206">
        <v>0</v>
      </c>
      <c r="P37" s="206">
        <v>0</v>
      </c>
      <c r="Q37" s="206">
        <v>0</v>
      </c>
      <c r="R37" s="178">
        <v>0</v>
      </c>
      <c r="S37" s="206">
        <v>0</v>
      </c>
      <c r="T37" s="206">
        <v>0</v>
      </c>
      <c r="U37" s="206">
        <v>0</v>
      </c>
      <c r="V37" s="206">
        <v>0</v>
      </c>
      <c r="W37" s="206">
        <v>0</v>
      </c>
      <c r="X37" s="206">
        <v>0</v>
      </c>
      <c r="Y37" s="206">
        <v>0</v>
      </c>
      <c r="Z37" s="206">
        <v>0</v>
      </c>
      <c r="AA37" s="206">
        <v>0</v>
      </c>
      <c r="AB37" s="206">
        <f t="shared" ref="AB37:AB42" si="20">H37+L37+P37+T37+X37</f>
        <v>0</v>
      </c>
      <c r="AC37" s="206">
        <f t="shared" ref="AC37:AC42" si="21">J37+N37+R37+V37+Z37</f>
        <v>0</v>
      </c>
    </row>
    <row r="38" spans="1:29" x14ac:dyDescent="0.25">
      <c r="A38" s="60" t="s">
        <v>155</v>
      </c>
      <c r="B38" s="59" t="s">
        <v>144</v>
      </c>
      <c r="C38" s="206">
        <f t="shared" si="17"/>
        <v>0</v>
      </c>
      <c r="D38" s="206">
        <f t="shared" si="18"/>
        <v>0</v>
      </c>
      <c r="E38" s="231">
        <v>0</v>
      </c>
      <c r="F38" s="231">
        <f t="shared" si="19"/>
        <v>0</v>
      </c>
      <c r="G38" s="206">
        <v>0</v>
      </c>
      <c r="H38" s="206">
        <v>0</v>
      </c>
      <c r="I38" s="206">
        <v>0</v>
      </c>
      <c r="J38" s="206">
        <v>0</v>
      </c>
      <c r="K38" s="206">
        <v>0</v>
      </c>
      <c r="L38" s="206">
        <v>0</v>
      </c>
      <c r="M38" s="206">
        <v>0</v>
      </c>
      <c r="N38" s="206">
        <v>0</v>
      </c>
      <c r="O38" s="206">
        <v>0</v>
      </c>
      <c r="P38" s="206">
        <v>0</v>
      </c>
      <c r="Q38" s="206">
        <v>0</v>
      </c>
      <c r="R38" s="178">
        <v>0</v>
      </c>
      <c r="S38" s="206">
        <v>0</v>
      </c>
      <c r="T38" s="206">
        <v>0</v>
      </c>
      <c r="U38" s="206">
        <v>0</v>
      </c>
      <c r="V38" s="206">
        <v>0</v>
      </c>
      <c r="W38" s="206">
        <v>0</v>
      </c>
      <c r="X38" s="206">
        <v>0</v>
      </c>
      <c r="Y38" s="206">
        <v>0</v>
      </c>
      <c r="Z38" s="206">
        <v>0</v>
      </c>
      <c r="AA38" s="206">
        <v>0</v>
      </c>
      <c r="AB38" s="206">
        <f t="shared" si="20"/>
        <v>0</v>
      </c>
      <c r="AC38" s="206">
        <f t="shared" si="21"/>
        <v>0</v>
      </c>
    </row>
    <row r="39" spans="1:29" ht="31.5" x14ac:dyDescent="0.25">
      <c r="A39" s="60" t="s">
        <v>154</v>
      </c>
      <c r="B39" s="41" t="s">
        <v>142</v>
      </c>
      <c r="C39" s="206">
        <f t="shared" si="17"/>
        <v>0</v>
      </c>
      <c r="D39" s="206">
        <f t="shared" si="18"/>
        <v>0</v>
      </c>
      <c r="E39" s="231">
        <v>0</v>
      </c>
      <c r="F39" s="231">
        <f t="shared" si="19"/>
        <v>0</v>
      </c>
      <c r="G39" s="206">
        <v>0</v>
      </c>
      <c r="H39" s="206">
        <v>0</v>
      </c>
      <c r="I39" s="206">
        <v>0</v>
      </c>
      <c r="J39" s="206">
        <v>0</v>
      </c>
      <c r="K39" s="206">
        <v>0</v>
      </c>
      <c r="L39" s="206">
        <v>0</v>
      </c>
      <c r="M39" s="206">
        <v>0</v>
      </c>
      <c r="N39" s="206">
        <v>0</v>
      </c>
      <c r="O39" s="206">
        <v>0</v>
      </c>
      <c r="P39" s="206">
        <v>0</v>
      </c>
      <c r="Q39" s="206">
        <v>0</v>
      </c>
      <c r="R39" s="206">
        <v>0</v>
      </c>
      <c r="S39" s="206">
        <v>0</v>
      </c>
      <c r="T39" s="206">
        <v>0</v>
      </c>
      <c r="U39" s="206">
        <v>0</v>
      </c>
      <c r="V39" s="206">
        <v>0</v>
      </c>
      <c r="W39" s="206">
        <v>0</v>
      </c>
      <c r="X39" s="206">
        <v>0</v>
      </c>
      <c r="Y39" s="206">
        <v>0</v>
      </c>
      <c r="Z39" s="206">
        <v>0</v>
      </c>
      <c r="AA39" s="206">
        <v>0</v>
      </c>
      <c r="AB39" s="206">
        <f t="shared" si="20"/>
        <v>0</v>
      </c>
      <c r="AC39" s="206">
        <f t="shared" si="21"/>
        <v>0</v>
      </c>
    </row>
    <row r="40" spans="1:29" ht="31.5" x14ac:dyDescent="0.25">
      <c r="A40" s="60" t="s">
        <v>153</v>
      </c>
      <c r="B40" s="41" t="s">
        <v>140</v>
      </c>
      <c r="C40" s="206">
        <f t="shared" si="17"/>
        <v>0</v>
      </c>
      <c r="D40" s="206">
        <f t="shared" si="18"/>
        <v>0</v>
      </c>
      <c r="E40" s="231">
        <v>0</v>
      </c>
      <c r="F40" s="231">
        <f t="shared" si="19"/>
        <v>0</v>
      </c>
      <c r="G40" s="206">
        <v>0</v>
      </c>
      <c r="H40" s="206">
        <v>0</v>
      </c>
      <c r="I40" s="206">
        <v>0</v>
      </c>
      <c r="J40" s="206">
        <v>0</v>
      </c>
      <c r="K40" s="206">
        <v>0</v>
      </c>
      <c r="L40" s="206">
        <v>0</v>
      </c>
      <c r="M40" s="206">
        <v>0</v>
      </c>
      <c r="N40" s="206">
        <v>0</v>
      </c>
      <c r="O40" s="206">
        <v>0</v>
      </c>
      <c r="P40" s="206">
        <v>0</v>
      </c>
      <c r="Q40" s="206">
        <v>0</v>
      </c>
      <c r="R40" s="206">
        <v>0</v>
      </c>
      <c r="S40" s="206">
        <v>0</v>
      </c>
      <c r="T40" s="206">
        <v>0</v>
      </c>
      <c r="U40" s="206">
        <v>0</v>
      </c>
      <c r="V40" s="206">
        <v>0</v>
      </c>
      <c r="W40" s="206">
        <v>0</v>
      </c>
      <c r="X40" s="206">
        <v>0</v>
      </c>
      <c r="Y40" s="206">
        <v>0</v>
      </c>
      <c r="Z40" s="206">
        <v>0</v>
      </c>
      <c r="AA40" s="206">
        <v>0</v>
      </c>
      <c r="AB40" s="206">
        <f t="shared" si="20"/>
        <v>0</v>
      </c>
      <c r="AC40" s="206">
        <f t="shared" si="21"/>
        <v>0</v>
      </c>
    </row>
    <row r="41" spans="1:29" x14ac:dyDescent="0.25">
      <c r="A41" s="60" t="s">
        <v>152</v>
      </c>
      <c r="B41" s="41" t="s">
        <v>138</v>
      </c>
      <c r="C41" s="206">
        <f t="shared" si="17"/>
        <v>0</v>
      </c>
      <c r="D41" s="206">
        <f t="shared" si="18"/>
        <v>0</v>
      </c>
      <c r="E41" s="231">
        <v>0</v>
      </c>
      <c r="F41" s="231">
        <f t="shared" si="19"/>
        <v>0</v>
      </c>
      <c r="G41" s="206">
        <v>0</v>
      </c>
      <c r="H41" s="206">
        <v>0</v>
      </c>
      <c r="I41" s="206">
        <v>0</v>
      </c>
      <c r="J41" s="206">
        <v>0</v>
      </c>
      <c r="K41" s="206">
        <v>0</v>
      </c>
      <c r="L41" s="206">
        <v>0</v>
      </c>
      <c r="M41" s="206">
        <v>0</v>
      </c>
      <c r="N41" s="206">
        <v>0</v>
      </c>
      <c r="O41" s="206">
        <v>0</v>
      </c>
      <c r="P41" s="206">
        <v>0</v>
      </c>
      <c r="Q41" s="206">
        <v>0</v>
      </c>
      <c r="R41" s="206">
        <v>0</v>
      </c>
      <c r="S41" s="206">
        <v>0</v>
      </c>
      <c r="T41" s="206">
        <v>0</v>
      </c>
      <c r="U41" s="206">
        <v>0</v>
      </c>
      <c r="V41" s="206">
        <v>0</v>
      </c>
      <c r="W41" s="206">
        <v>0</v>
      </c>
      <c r="X41" s="206">
        <v>0</v>
      </c>
      <c r="Y41" s="206">
        <v>0</v>
      </c>
      <c r="Z41" s="206">
        <v>0</v>
      </c>
      <c r="AA41" s="206">
        <v>0</v>
      </c>
      <c r="AB41" s="206">
        <f t="shared" si="20"/>
        <v>0</v>
      </c>
      <c r="AC41" s="206">
        <f t="shared" si="21"/>
        <v>0</v>
      </c>
    </row>
    <row r="42" spans="1:29" s="234" customFormat="1" x14ac:dyDescent="0.25">
      <c r="A42" s="232" t="s">
        <v>151</v>
      </c>
      <c r="B42" s="233" t="s">
        <v>523</v>
      </c>
      <c r="C42" s="206">
        <f t="shared" si="17"/>
        <v>0</v>
      </c>
      <c r="D42" s="206">
        <f t="shared" si="18"/>
        <v>0</v>
      </c>
      <c r="E42" s="231">
        <v>0</v>
      </c>
      <c r="F42" s="231">
        <f t="shared" si="19"/>
        <v>0</v>
      </c>
      <c r="G42" s="208">
        <v>0</v>
      </c>
      <c r="H42" s="208">
        <v>0</v>
      </c>
      <c r="I42" s="208">
        <v>0</v>
      </c>
      <c r="J42" s="208">
        <v>0</v>
      </c>
      <c r="K42" s="208">
        <v>0</v>
      </c>
      <c r="L42" s="208">
        <v>0</v>
      </c>
      <c r="M42" s="208">
        <v>0</v>
      </c>
      <c r="N42" s="208">
        <v>0</v>
      </c>
      <c r="O42" s="208">
        <v>0</v>
      </c>
      <c r="P42" s="208">
        <v>0</v>
      </c>
      <c r="Q42" s="208">
        <v>0</v>
      </c>
      <c r="R42" s="208">
        <v>0</v>
      </c>
      <c r="S42" s="208">
        <v>0</v>
      </c>
      <c r="T42" s="208">
        <v>0</v>
      </c>
      <c r="U42" s="208">
        <v>0</v>
      </c>
      <c r="V42" s="208">
        <v>0</v>
      </c>
      <c r="W42" s="208">
        <v>0</v>
      </c>
      <c r="X42" s="208">
        <v>0</v>
      </c>
      <c r="Y42" s="208">
        <v>0</v>
      </c>
      <c r="Z42" s="208">
        <v>0</v>
      </c>
      <c r="AA42" s="208">
        <v>0</v>
      </c>
      <c r="AB42" s="206">
        <f t="shared" si="20"/>
        <v>0</v>
      </c>
      <c r="AC42" s="206">
        <f t="shared" si="21"/>
        <v>0</v>
      </c>
    </row>
    <row r="43" spans="1:29" s="230" customFormat="1" x14ac:dyDescent="0.25">
      <c r="A43" s="63" t="s">
        <v>60</v>
      </c>
      <c r="B43" s="62" t="s">
        <v>150</v>
      </c>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row>
    <row r="44" spans="1:29" x14ac:dyDescent="0.25">
      <c r="A44" s="60" t="s">
        <v>149</v>
      </c>
      <c r="B44" s="41" t="s">
        <v>148</v>
      </c>
      <c r="C44" s="208">
        <f t="shared" ref="C44:C58" si="22">AB44</f>
        <v>0</v>
      </c>
      <c r="D44" s="208">
        <f t="shared" si="1"/>
        <v>0</v>
      </c>
      <c r="E44" s="208">
        <v>0</v>
      </c>
      <c r="F44" s="208">
        <v>0</v>
      </c>
      <c r="G44" s="208">
        <v>0</v>
      </c>
      <c r="H44" s="208">
        <v>0</v>
      </c>
      <c r="I44" s="208">
        <v>0</v>
      </c>
      <c r="J44" s="208">
        <v>0</v>
      </c>
      <c r="K44" s="208">
        <v>0</v>
      </c>
      <c r="L44" s="208">
        <v>0</v>
      </c>
      <c r="M44" s="208">
        <v>0</v>
      </c>
      <c r="N44" s="208">
        <v>0</v>
      </c>
      <c r="O44" s="208">
        <v>0</v>
      </c>
      <c r="P44" s="208">
        <v>0</v>
      </c>
      <c r="Q44" s="208">
        <v>0</v>
      </c>
      <c r="R44" s="208">
        <v>0</v>
      </c>
      <c r="S44" s="208">
        <v>0</v>
      </c>
      <c r="T44" s="208">
        <v>0</v>
      </c>
      <c r="U44" s="208">
        <v>0</v>
      </c>
      <c r="V44" s="208">
        <v>0</v>
      </c>
      <c r="W44" s="208">
        <v>0</v>
      </c>
      <c r="X44" s="208">
        <v>0</v>
      </c>
      <c r="Y44" s="208">
        <v>0</v>
      </c>
      <c r="Z44" s="208">
        <v>0</v>
      </c>
      <c r="AA44" s="208">
        <v>0</v>
      </c>
      <c r="AB44" s="206">
        <f t="shared" ref="AB44" si="23">H44+L44+P44+T44+X44</f>
        <v>0</v>
      </c>
      <c r="AC44" s="206">
        <f t="shared" ref="AC44" si="24">J44+N44+R44+V44+Z44</f>
        <v>0</v>
      </c>
    </row>
    <row r="45" spans="1:29" x14ac:dyDescent="0.25">
      <c r="A45" s="60" t="s">
        <v>147</v>
      </c>
      <c r="B45" s="41" t="s">
        <v>146</v>
      </c>
      <c r="C45" s="208">
        <f t="shared" si="22"/>
        <v>0</v>
      </c>
      <c r="D45" s="208">
        <f t="shared" si="1"/>
        <v>0</v>
      </c>
      <c r="E45" s="208">
        <v>0</v>
      </c>
      <c r="F45" s="208">
        <v>0</v>
      </c>
      <c r="G45" s="208">
        <v>0</v>
      </c>
      <c r="H45" s="208">
        <v>0</v>
      </c>
      <c r="I45" s="208">
        <v>0</v>
      </c>
      <c r="J45" s="208">
        <v>0</v>
      </c>
      <c r="K45" s="208">
        <v>0</v>
      </c>
      <c r="L45" s="208">
        <v>0</v>
      </c>
      <c r="M45" s="208">
        <v>0</v>
      </c>
      <c r="N45" s="208">
        <v>0</v>
      </c>
      <c r="O45" s="208">
        <v>0</v>
      </c>
      <c r="P45" s="208">
        <v>0</v>
      </c>
      <c r="Q45" s="208">
        <v>0</v>
      </c>
      <c r="R45" s="208">
        <v>0</v>
      </c>
      <c r="S45" s="208">
        <v>0</v>
      </c>
      <c r="T45" s="208">
        <v>0</v>
      </c>
      <c r="U45" s="208">
        <v>0</v>
      </c>
      <c r="V45" s="208">
        <v>0</v>
      </c>
      <c r="W45" s="208">
        <v>0</v>
      </c>
      <c r="X45" s="208">
        <v>0</v>
      </c>
      <c r="Y45" s="208">
        <v>0</v>
      </c>
      <c r="Z45" s="208">
        <v>0</v>
      </c>
      <c r="AA45" s="208">
        <v>0</v>
      </c>
      <c r="AB45" s="206">
        <f t="shared" ref="AB45:AB50" si="25">H45+L45+P45+T45+X45</f>
        <v>0</v>
      </c>
      <c r="AC45" s="206">
        <f t="shared" ref="AC45:AC50" si="26">J45+N45+R45+V45+Z45</f>
        <v>0</v>
      </c>
    </row>
    <row r="46" spans="1:29" x14ac:dyDescent="0.25">
      <c r="A46" s="60" t="s">
        <v>145</v>
      </c>
      <c r="B46" s="41" t="s">
        <v>144</v>
      </c>
      <c r="C46" s="208">
        <f t="shared" si="22"/>
        <v>0</v>
      </c>
      <c r="D46" s="208">
        <f t="shared" si="1"/>
        <v>0</v>
      </c>
      <c r="E46" s="208">
        <v>0</v>
      </c>
      <c r="F46" s="208">
        <v>0</v>
      </c>
      <c r="G46" s="208">
        <v>0</v>
      </c>
      <c r="H46" s="208">
        <v>0</v>
      </c>
      <c r="I46" s="208">
        <v>0</v>
      </c>
      <c r="J46" s="208">
        <v>0</v>
      </c>
      <c r="K46" s="208">
        <v>0</v>
      </c>
      <c r="L46" s="208">
        <v>0</v>
      </c>
      <c r="M46" s="208">
        <v>0</v>
      </c>
      <c r="N46" s="208">
        <v>0</v>
      </c>
      <c r="O46" s="208">
        <v>0</v>
      </c>
      <c r="P46" s="208">
        <v>0</v>
      </c>
      <c r="Q46" s="208">
        <v>0</v>
      </c>
      <c r="R46" s="208">
        <v>0</v>
      </c>
      <c r="S46" s="208">
        <v>0</v>
      </c>
      <c r="T46" s="208">
        <v>0</v>
      </c>
      <c r="U46" s="208">
        <v>0</v>
      </c>
      <c r="V46" s="208">
        <v>0</v>
      </c>
      <c r="W46" s="208">
        <v>0</v>
      </c>
      <c r="X46" s="208">
        <v>0</v>
      </c>
      <c r="Y46" s="208">
        <v>0</v>
      </c>
      <c r="Z46" s="208">
        <v>0</v>
      </c>
      <c r="AA46" s="208">
        <v>0</v>
      </c>
      <c r="AB46" s="206">
        <f t="shared" si="25"/>
        <v>0</v>
      </c>
      <c r="AC46" s="206">
        <f t="shared" si="26"/>
        <v>0</v>
      </c>
    </row>
    <row r="47" spans="1:29" ht="31.5" x14ac:dyDescent="0.25">
      <c r="A47" s="60" t="s">
        <v>143</v>
      </c>
      <c r="B47" s="41" t="s">
        <v>142</v>
      </c>
      <c r="C47" s="208">
        <f t="shared" si="22"/>
        <v>0</v>
      </c>
      <c r="D47" s="208">
        <f t="shared" si="1"/>
        <v>0</v>
      </c>
      <c r="E47" s="208">
        <v>0</v>
      </c>
      <c r="F47" s="208">
        <v>0</v>
      </c>
      <c r="G47" s="208">
        <v>0</v>
      </c>
      <c r="H47" s="208">
        <v>0</v>
      </c>
      <c r="I47" s="208">
        <v>0</v>
      </c>
      <c r="J47" s="208">
        <v>0</v>
      </c>
      <c r="K47" s="208">
        <v>0</v>
      </c>
      <c r="L47" s="208">
        <v>0</v>
      </c>
      <c r="M47" s="208">
        <v>0</v>
      </c>
      <c r="N47" s="208">
        <v>0</v>
      </c>
      <c r="O47" s="208">
        <v>0</v>
      </c>
      <c r="P47" s="208">
        <v>0</v>
      </c>
      <c r="Q47" s="208">
        <v>0</v>
      </c>
      <c r="R47" s="208">
        <v>0</v>
      </c>
      <c r="S47" s="208">
        <v>0</v>
      </c>
      <c r="T47" s="208">
        <v>0</v>
      </c>
      <c r="U47" s="208">
        <v>0</v>
      </c>
      <c r="V47" s="208">
        <v>0</v>
      </c>
      <c r="W47" s="208">
        <v>0</v>
      </c>
      <c r="X47" s="208">
        <v>0</v>
      </c>
      <c r="Y47" s="208">
        <v>0</v>
      </c>
      <c r="Z47" s="208">
        <v>0</v>
      </c>
      <c r="AA47" s="208">
        <v>0</v>
      </c>
      <c r="AB47" s="206">
        <f t="shared" si="25"/>
        <v>0</v>
      </c>
      <c r="AC47" s="206">
        <f t="shared" si="26"/>
        <v>0</v>
      </c>
    </row>
    <row r="48" spans="1:29" ht="31.5" x14ac:dyDescent="0.25">
      <c r="A48" s="60" t="s">
        <v>141</v>
      </c>
      <c r="B48" s="41" t="s">
        <v>140</v>
      </c>
      <c r="C48" s="208">
        <f t="shared" si="22"/>
        <v>0</v>
      </c>
      <c r="D48" s="208">
        <f t="shared" si="1"/>
        <v>0</v>
      </c>
      <c r="E48" s="208">
        <v>0</v>
      </c>
      <c r="F48" s="208">
        <v>0</v>
      </c>
      <c r="G48" s="208">
        <v>0</v>
      </c>
      <c r="H48" s="208">
        <v>0</v>
      </c>
      <c r="I48" s="208">
        <v>0</v>
      </c>
      <c r="J48" s="208">
        <v>0</v>
      </c>
      <c r="K48" s="208">
        <v>0</v>
      </c>
      <c r="L48" s="208">
        <v>0</v>
      </c>
      <c r="M48" s="208">
        <v>0</v>
      </c>
      <c r="N48" s="208">
        <v>0</v>
      </c>
      <c r="O48" s="208">
        <v>0</v>
      </c>
      <c r="P48" s="208">
        <v>0</v>
      </c>
      <c r="Q48" s="208">
        <v>0</v>
      </c>
      <c r="R48" s="208">
        <v>0</v>
      </c>
      <c r="S48" s="208">
        <v>0</v>
      </c>
      <c r="T48" s="208">
        <v>0</v>
      </c>
      <c r="U48" s="208">
        <v>0</v>
      </c>
      <c r="V48" s="208">
        <v>0</v>
      </c>
      <c r="W48" s="208">
        <v>0</v>
      </c>
      <c r="X48" s="208">
        <v>0</v>
      </c>
      <c r="Y48" s="208">
        <v>0</v>
      </c>
      <c r="Z48" s="208">
        <v>0</v>
      </c>
      <c r="AA48" s="208">
        <v>0</v>
      </c>
      <c r="AB48" s="206">
        <f t="shared" si="25"/>
        <v>0</v>
      </c>
      <c r="AC48" s="206">
        <f t="shared" si="26"/>
        <v>0</v>
      </c>
    </row>
    <row r="49" spans="1:29" x14ac:dyDescent="0.25">
      <c r="A49" s="60" t="s">
        <v>139</v>
      </c>
      <c r="B49" s="41" t="s">
        <v>138</v>
      </c>
      <c r="C49" s="208">
        <f t="shared" si="22"/>
        <v>0</v>
      </c>
      <c r="D49" s="208">
        <f t="shared" si="1"/>
        <v>0</v>
      </c>
      <c r="E49" s="208">
        <v>0</v>
      </c>
      <c r="F49" s="208">
        <v>0</v>
      </c>
      <c r="G49" s="208">
        <v>0</v>
      </c>
      <c r="H49" s="208">
        <v>0</v>
      </c>
      <c r="I49" s="208">
        <v>0</v>
      </c>
      <c r="J49" s="208">
        <v>0</v>
      </c>
      <c r="K49" s="208">
        <v>0</v>
      </c>
      <c r="L49" s="208">
        <v>0</v>
      </c>
      <c r="M49" s="208">
        <v>0</v>
      </c>
      <c r="N49" s="208">
        <v>0</v>
      </c>
      <c r="O49" s="208">
        <v>0</v>
      </c>
      <c r="P49" s="208">
        <v>0</v>
      </c>
      <c r="Q49" s="208">
        <v>0</v>
      </c>
      <c r="R49" s="208">
        <v>0</v>
      </c>
      <c r="S49" s="208">
        <v>0</v>
      </c>
      <c r="T49" s="208">
        <v>0</v>
      </c>
      <c r="U49" s="208">
        <v>0</v>
      </c>
      <c r="V49" s="208">
        <v>0</v>
      </c>
      <c r="W49" s="208">
        <v>0</v>
      </c>
      <c r="X49" s="208">
        <v>0</v>
      </c>
      <c r="Y49" s="208">
        <v>0</v>
      </c>
      <c r="Z49" s="208">
        <v>0</v>
      </c>
      <c r="AA49" s="208">
        <v>0</v>
      </c>
      <c r="AB49" s="206">
        <f t="shared" si="25"/>
        <v>0</v>
      </c>
      <c r="AC49" s="206">
        <f t="shared" si="26"/>
        <v>0</v>
      </c>
    </row>
    <row r="50" spans="1:29" s="234" customFormat="1" x14ac:dyDescent="0.25">
      <c r="A50" s="232" t="s">
        <v>137</v>
      </c>
      <c r="B50" s="233" t="s">
        <v>523</v>
      </c>
      <c r="C50" s="232">
        <f>T50+X50</f>
        <v>761</v>
      </c>
      <c r="D50" s="232">
        <f>V50+Z50</f>
        <v>761</v>
      </c>
      <c r="E50" s="232">
        <f t="shared" ref="E50:W50" si="27">E43</f>
        <v>0</v>
      </c>
      <c r="F50" s="232">
        <f>X50</f>
        <v>461</v>
      </c>
      <c r="G50" s="232">
        <f t="shared" ref="G50" si="28">G43</f>
        <v>0</v>
      </c>
      <c r="H50" s="232">
        <f t="shared" si="27"/>
        <v>0</v>
      </c>
      <c r="I50" s="232">
        <f t="shared" si="27"/>
        <v>0</v>
      </c>
      <c r="J50" s="232">
        <f t="shared" si="27"/>
        <v>0</v>
      </c>
      <c r="K50" s="232">
        <f t="shared" si="27"/>
        <v>0</v>
      </c>
      <c r="L50" s="232">
        <f t="shared" si="27"/>
        <v>0</v>
      </c>
      <c r="M50" s="232">
        <f t="shared" si="27"/>
        <v>0</v>
      </c>
      <c r="N50" s="232">
        <f t="shared" si="27"/>
        <v>0</v>
      </c>
      <c r="O50" s="232">
        <f t="shared" si="27"/>
        <v>0</v>
      </c>
      <c r="P50" s="232">
        <f t="shared" si="27"/>
        <v>0</v>
      </c>
      <c r="Q50" s="232">
        <f t="shared" si="27"/>
        <v>0</v>
      </c>
      <c r="R50" s="232">
        <f t="shared" si="27"/>
        <v>0</v>
      </c>
      <c r="S50" s="232">
        <f t="shared" si="27"/>
        <v>0</v>
      </c>
      <c r="T50" s="232">
        <v>300</v>
      </c>
      <c r="U50" s="232">
        <f t="shared" si="27"/>
        <v>0</v>
      </c>
      <c r="V50" s="232">
        <v>300</v>
      </c>
      <c r="W50" s="232">
        <f t="shared" si="27"/>
        <v>0</v>
      </c>
      <c r="X50" s="232">
        <v>461</v>
      </c>
      <c r="Y50" s="232">
        <v>74</v>
      </c>
      <c r="Z50" s="232">
        <v>461</v>
      </c>
      <c r="AA50" s="232">
        <v>154</v>
      </c>
      <c r="AB50" s="232">
        <f t="shared" si="25"/>
        <v>761</v>
      </c>
      <c r="AC50" s="232">
        <f t="shared" si="26"/>
        <v>761</v>
      </c>
    </row>
    <row r="51" spans="1:29" s="230" customFormat="1" ht="35.25" customHeight="1" x14ac:dyDescent="0.25">
      <c r="A51" s="63" t="s">
        <v>58</v>
      </c>
      <c r="B51" s="62" t="s">
        <v>136</v>
      </c>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row>
    <row r="52" spans="1:29" x14ac:dyDescent="0.25">
      <c r="A52" s="60" t="s">
        <v>135</v>
      </c>
      <c r="B52" s="41" t="s">
        <v>134</v>
      </c>
      <c r="C52" s="206">
        <f t="shared" ref="C52" si="29">T52+X52</f>
        <v>7.2726000000000006</v>
      </c>
      <c r="D52" s="206">
        <f t="shared" ref="D52" si="30">AC52</f>
        <v>7.5203000000000007</v>
      </c>
      <c r="E52" s="231">
        <v>0</v>
      </c>
      <c r="F52" s="231">
        <f t="shared" ref="F52" si="31">C52</f>
        <v>7.2726000000000006</v>
      </c>
      <c r="G52" s="206">
        <f t="shared" ref="G52:W52" si="32">G46/1.2</f>
        <v>0</v>
      </c>
      <c r="H52" s="206">
        <f t="shared" si="32"/>
        <v>0</v>
      </c>
      <c r="I52" s="206">
        <f t="shared" si="32"/>
        <v>0</v>
      </c>
      <c r="J52" s="206">
        <f t="shared" si="32"/>
        <v>0</v>
      </c>
      <c r="K52" s="206">
        <f t="shared" si="32"/>
        <v>0</v>
      </c>
      <c r="L52" s="206">
        <f t="shared" si="32"/>
        <v>0</v>
      </c>
      <c r="M52" s="206">
        <f t="shared" si="32"/>
        <v>0</v>
      </c>
      <c r="N52" s="206">
        <f t="shared" si="32"/>
        <v>0</v>
      </c>
      <c r="O52" s="206">
        <f t="shared" si="32"/>
        <v>0</v>
      </c>
      <c r="P52" s="206">
        <f t="shared" si="32"/>
        <v>0</v>
      </c>
      <c r="Q52" s="206">
        <f t="shared" si="32"/>
        <v>0</v>
      </c>
      <c r="R52" s="206">
        <f t="shared" si="32"/>
        <v>0</v>
      </c>
      <c r="S52" s="206">
        <f t="shared" si="32"/>
        <v>0</v>
      </c>
      <c r="T52" s="206">
        <v>2.8096000000000001</v>
      </c>
      <c r="U52" s="206">
        <v>0</v>
      </c>
      <c r="V52" s="206">
        <v>2.9517000000000002</v>
      </c>
      <c r="W52" s="206">
        <f t="shared" si="32"/>
        <v>0</v>
      </c>
      <c r="X52" s="206">
        <v>4.4630000000000001</v>
      </c>
      <c r="Y52" s="206">
        <v>0.71409999999999996</v>
      </c>
      <c r="Z52" s="206">
        <v>4.5686</v>
      </c>
      <c r="AA52" s="206">
        <v>1.7401</v>
      </c>
      <c r="AB52" s="206">
        <f t="shared" ref="AB52" si="33">H52+L52+P52+T52+X52</f>
        <v>7.2726000000000006</v>
      </c>
      <c r="AC52" s="206">
        <f t="shared" ref="AC52" si="34">J52+N52+R52+V52+Z52</f>
        <v>7.5203000000000007</v>
      </c>
    </row>
    <row r="53" spans="1:29" x14ac:dyDescent="0.25">
      <c r="A53" s="60" t="s">
        <v>133</v>
      </c>
      <c r="B53" s="41" t="s">
        <v>127</v>
      </c>
      <c r="C53" s="206">
        <f t="shared" ref="C53:C57" si="35">T53+X53</f>
        <v>0</v>
      </c>
      <c r="D53" s="206">
        <f t="shared" ref="D53:D57" si="36">AC53</f>
        <v>0</v>
      </c>
      <c r="E53" s="231">
        <v>0</v>
      </c>
      <c r="F53" s="231">
        <f t="shared" ref="F53:F57" si="37">C53</f>
        <v>0</v>
      </c>
      <c r="G53" s="206">
        <v>0</v>
      </c>
      <c r="H53" s="206">
        <v>0</v>
      </c>
      <c r="I53" s="206">
        <v>0</v>
      </c>
      <c r="J53" s="206">
        <v>0</v>
      </c>
      <c r="K53" s="206">
        <v>0</v>
      </c>
      <c r="L53" s="206">
        <v>0</v>
      </c>
      <c r="M53" s="206">
        <v>0</v>
      </c>
      <c r="N53" s="206">
        <v>0</v>
      </c>
      <c r="O53" s="206">
        <v>0</v>
      </c>
      <c r="P53" s="206">
        <v>0</v>
      </c>
      <c r="Q53" s="206">
        <v>0</v>
      </c>
      <c r="R53" s="206">
        <v>0</v>
      </c>
      <c r="S53" s="206">
        <v>0</v>
      </c>
      <c r="T53" s="206">
        <v>0</v>
      </c>
      <c r="U53" s="206">
        <v>0</v>
      </c>
      <c r="V53" s="206">
        <v>0</v>
      </c>
      <c r="W53" s="206">
        <v>0</v>
      </c>
      <c r="X53" s="206">
        <v>0</v>
      </c>
      <c r="Y53" s="206">
        <v>0</v>
      </c>
      <c r="Z53" s="206">
        <v>0</v>
      </c>
      <c r="AA53" s="206">
        <v>0</v>
      </c>
      <c r="AB53" s="206">
        <f t="shared" ref="AB53:AB57" si="38">H53+L53+P53+T53+X53</f>
        <v>0</v>
      </c>
      <c r="AC53" s="206">
        <f t="shared" ref="AC53:AC57" si="39">J53+N53+R53+V53+Z53</f>
        <v>0</v>
      </c>
    </row>
    <row r="54" spans="1:29" x14ac:dyDescent="0.25">
      <c r="A54" s="60" t="s">
        <v>132</v>
      </c>
      <c r="B54" s="59" t="s">
        <v>126</v>
      </c>
      <c r="C54" s="206">
        <f t="shared" si="35"/>
        <v>0</v>
      </c>
      <c r="D54" s="206">
        <f t="shared" si="36"/>
        <v>0</v>
      </c>
      <c r="E54" s="231">
        <v>0</v>
      </c>
      <c r="F54" s="231">
        <f t="shared" si="37"/>
        <v>0</v>
      </c>
      <c r="G54" s="206">
        <v>0</v>
      </c>
      <c r="H54" s="206">
        <v>0</v>
      </c>
      <c r="I54" s="206">
        <v>0</v>
      </c>
      <c r="J54" s="206">
        <v>0</v>
      </c>
      <c r="K54" s="206">
        <v>0</v>
      </c>
      <c r="L54" s="206">
        <v>0</v>
      </c>
      <c r="M54" s="206">
        <v>0</v>
      </c>
      <c r="N54" s="206">
        <v>0</v>
      </c>
      <c r="O54" s="206">
        <v>0</v>
      </c>
      <c r="P54" s="206">
        <v>0</v>
      </c>
      <c r="Q54" s="206">
        <v>0</v>
      </c>
      <c r="R54" s="178">
        <v>0</v>
      </c>
      <c r="S54" s="206">
        <v>0</v>
      </c>
      <c r="T54" s="206">
        <v>0</v>
      </c>
      <c r="U54" s="206">
        <v>0</v>
      </c>
      <c r="V54" s="206">
        <v>0</v>
      </c>
      <c r="W54" s="206">
        <v>0</v>
      </c>
      <c r="X54" s="206">
        <v>0</v>
      </c>
      <c r="Y54" s="206">
        <v>0</v>
      </c>
      <c r="Z54" s="206">
        <v>0</v>
      </c>
      <c r="AA54" s="206">
        <v>0</v>
      </c>
      <c r="AB54" s="206">
        <f t="shared" si="38"/>
        <v>0</v>
      </c>
      <c r="AC54" s="206">
        <f t="shared" si="39"/>
        <v>0</v>
      </c>
    </row>
    <row r="55" spans="1:29" x14ac:dyDescent="0.25">
      <c r="A55" s="60" t="s">
        <v>131</v>
      </c>
      <c r="B55" s="59" t="s">
        <v>125</v>
      </c>
      <c r="C55" s="206">
        <f t="shared" si="35"/>
        <v>0</v>
      </c>
      <c r="D55" s="206">
        <f t="shared" si="36"/>
        <v>0</v>
      </c>
      <c r="E55" s="231">
        <v>0</v>
      </c>
      <c r="F55" s="231">
        <f t="shared" si="37"/>
        <v>0</v>
      </c>
      <c r="G55" s="206">
        <v>0</v>
      </c>
      <c r="H55" s="206">
        <v>0</v>
      </c>
      <c r="I55" s="206">
        <v>0</v>
      </c>
      <c r="J55" s="206">
        <v>0</v>
      </c>
      <c r="K55" s="206">
        <v>0</v>
      </c>
      <c r="L55" s="206">
        <v>0</v>
      </c>
      <c r="M55" s="206">
        <v>0</v>
      </c>
      <c r="N55" s="206">
        <v>0</v>
      </c>
      <c r="O55" s="206">
        <v>0</v>
      </c>
      <c r="P55" s="206">
        <v>0</v>
      </c>
      <c r="Q55" s="206">
        <v>0</v>
      </c>
      <c r="R55" s="178">
        <v>0</v>
      </c>
      <c r="S55" s="206">
        <v>0</v>
      </c>
      <c r="T55" s="206">
        <v>0</v>
      </c>
      <c r="U55" s="206">
        <v>0</v>
      </c>
      <c r="V55" s="206">
        <v>0</v>
      </c>
      <c r="W55" s="206">
        <v>0</v>
      </c>
      <c r="X55" s="206">
        <v>0</v>
      </c>
      <c r="Y55" s="206">
        <v>0</v>
      </c>
      <c r="Z55" s="206">
        <v>0</v>
      </c>
      <c r="AA55" s="206">
        <v>0</v>
      </c>
      <c r="AB55" s="206">
        <f t="shared" si="38"/>
        <v>0</v>
      </c>
      <c r="AC55" s="206">
        <f t="shared" si="39"/>
        <v>0</v>
      </c>
    </row>
    <row r="56" spans="1:29" x14ac:dyDescent="0.25">
      <c r="A56" s="60" t="s">
        <v>130</v>
      </c>
      <c r="B56" s="59" t="s">
        <v>124</v>
      </c>
      <c r="C56" s="206">
        <f t="shared" si="35"/>
        <v>0</v>
      </c>
      <c r="D56" s="206">
        <f t="shared" si="36"/>
        <v>0</v>
      </c>
      <c r="E56" s="231">
        <v>0</v>
      </c>
      <c r="F56" s="231">
        <f t="shared" si="37"/>
        <v>0</v>
      </c>
      <c r="G56" s="206">
        <v>0</v>
      </c>
      <c r="H56" s="206">
        <v>0</v>
      </c>
      <c r="I56" s="206">
        <v>0</v>
      </c>
      <c r="J56" s="206">
        <v>0</v>
      </c>
      <c r="K56" s="206">
        <v>0</v>
      </c>
      <c r="L56" s="206">
        <v>0</v>
      </c>
      <c r="M56" s="206">
        <v>0</v>
      </c>
      <c r="N56" s="206">
        <v>0</v>
      </c>
      <c r="O56" s="206">
        <v>0</v>
      </c>
      <c r="P56" s="206">
        <v>0</v>
      </c>
      <c r="Q56" s="206">
        <v>0</v>
      </c>
      <c r="R56" s="178">
        <v>0</v>
      </c>
      <c r="S56" s="206">
        <v>0</v>
      </c>
      <c r="T56" s="206">
        <v>0</v>
      </c>
      <c r="U56" s="206">
        <v>0</v>
      </c>
      <c r="V56" s="206">
        <v>0</v>
      </c>
      <c r="W56" s="206">
        <v>0</v>
      </c>
      <c r="X56" s="206">
        <v>0</v>
      </c>
      <c r="Y56" s="206">
        <v>0</v>
      </c>
      <c r="Z56" s="206">
        <v>0</v>
      </c>
      <c r="AA56" s="206">
        <v>0</v>
      </c>
      <c r="AB56" s="206">
        <f t="shared" si="38"/>
        <v>0</v>
      </c>
      <c r="AC56" s="206">
        <f t="shared" si="39"/>
        <v>0</v>
      </c>
    </row>
    <row r="57" spans="1:29" s="234" customFormat="1" x14ac:dyDescent="0.25">
      <c r="A57" s="232" t="s">
        <v>129</v>
      </c>
      <c r="B57" s="233" t="s">
        <v>523</v>
      </c>
      <c r="C57" s="232">
        <f t="shared" si="35"/>
        <v>761</v>
      </c>
      <c r="D57" s="232">
        <f t="shared" si="36"/>
        <v>761</v>
      </c>
      <c r="E57" s="236">
        <v>0</v>
      </c>
      <c r="F57" s="236">
        <f t="shared" si="37"/>
        <v>761</v>
      </c>
      <c r="G57" s="232">
        <f t="shared" ref="G57" si="40">G50</f>
        <v>0</v>
      </c>
      <c r="H57" s="232">
        <f t="shared" ref="H57:W57" si="41">H50</f>
        <v>0</v>
      </c>
      <c r="I57" s="232">
        <f t="shared" si="41"/>
        <v>0</v>
      </c>
      <c r="J57" s="232">
        <f t="shared" si="41"/>
        <v>0</v>
      </c>
      <c r="K57" s="232">
        <f t="shared" si="41"/>
        <v>0</v>
      </c>
      <c r="L57" s="232">
        <f t="shared" si="41"/>
        <v>0</v>
      </c>
      <c r="M57" s="232">
        <f t="shared" si="41"/>
        <v>0</v>
      </c>
      <c r="N57" s="232">
        <f t="shared" si="41"/>
        <v>0</v>
      </c>
      <c r="O57" s="232">
        <f t="shared" si="41"/>
        <v>0</v>
      </c>
      <c r="P57" s="232">
        <f t="shared" si="41"/>
        <v>0</v>
      </c>
      <c r="Q57" s="232">
        <f t="shared" si="41"/>
        <v>0</v>
      </c>
      <c r="R57" s="232">
        <f t="shared" si="41"/>
        <v>0</v>
      </c>
      <c r="S57" s="232">
        <f t="shared" si="41"/>
        <v>0</v>
      </c>
      <c r="T57" s="232">
        <v>300</v>
      </c>
      <c r="U57" s="232">
        <f t="shared" si="41"/>
        <v>0</v>
      </c>
      <c r="V57" s="232">
        <v>300</v>
      </c>
      <c r="W57" s="232">
        <f t="shared" si="41"/>
        <v>0</v>
      </c>
      <c r="X57" s="232">
        <v>461</v>
      </c>
      <c r="Y57" s="232">
        <v>74</v>
      </c>
      <c r="Z57" s="232">
        <v>461</v>
      </c>
      <c r="AA57" s="232">
        <v>154</v>
      </c>
      <c r="AB57" s="232">
        <f t="shared" si="38"/>
        <v>761</v>
      </c>
      <c r="AC57" s="232">
        <f t="shared" si="39"/>
        <v>761</v>
      </c>
    </row>
    <row r="58" spans="1:29" s="230" customFormat="1" ht="36.75" customHeight="1" x14ac:dyDescent="0.25">
      <c r="A58" s="63" t="s">
        <v>57</v>
      </c>
      <c r="B58" s="80" t="s">
        <v>224</v>
      </c>
      <c r="C58" s="209">
        <f t="shared" si="22"/>
        <v>0</v>
      </c>
      <c r="D58" s="209">
        <f t="shared" si="1"/>
        <v>0</v>
      </c>
      <c r="E58" s="209">
        <v>0</v>
      </c>
      <c r="F58" s="209">
        <v>0</v>
      </c>
      <c r="G58" s="209">
        <v>0</v>
      </c>
      <c r="H58" s="209">
        <v>0</v>
      </c>
      <c r="I58" s="209">
        <v>0</v>
      </c>
      <c r="J58" s="209">
        <v>0</v>
      </c>
      <c r="K58" s="209">
        <v>0</v>
      </c>
      <c r="L58" s="209">
        <v>0</v>
      </c>
      <c r="M58" s="209">
        <v>0</v>
      </c>
      <c r="N58" s="209">
        <v>0</v>
      </c>
      <c r="O58" s="209">
        <v>0</v>
      </c>
      <c r="P58" s="209">
        <v>0</v>
      </c>
      <c r="Q58" s="209">
        <v>0</v>
      </c>
      <c r="R58" s="196">
        <v>0</v>
      </c>
      <c r="S58" s="209">
        <v>0</v>
      </c>
      <c r="T58" s="209">
        <v>0</v>
      </c>
      <c r="U58" s="209">
        <v>0</v>
      </c>
      <c r="V58" s="209">
        <v>0</v>
      </c>
      <c r="W58" s="209">
        <v>0</v>
      </c>
      <c r="X58" s="209">
        <v>0</v>
      </c>
      <c r="Y58" s="209">
        <v>0</v>
      </c>
      <c r="Z58" s="209">
        <v>0</v>
      </c>
      <c r="AA58" s="209">
        <v>0</v>
      </c>
      <c r="AB58" s="209">
        <f t="shared" si="2"/>
        <v>0</v>
      </c>
      <c r="AC58" s="209">
        <f t="shared" si="3"/>
        <v>0</v>
      </c>
    </row>
    <row r="59" spans="1:29" s="230" customFormat="1" x14ac:dyDescent="0.25">
      <c r="A59" s="63" t="s">
        <v>55</v>
      </c>
      <c r="B59" s="62" t="s">
        <v>128</v>
      </c>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row>
    <row r="60" spans="1:29" x14ac:dyDescent="0.25">
      <c r="A60" s="60" t="s">
        <v>218</v>
      </c>
      <c r="B60" s="61" t="s">
        <v>148</v>
      </c>
      <c r="C60" s="206">
        <f t="shared" ref="C60" si="42">T60+X60</f>
        <v>0</v>
      </c>
      <c r="D60" s="206">
        <f t="shared" ref="D60" si="43">AC60</f>
        <v>0</v>
      </c>
      <c r="E60" s="231">
        <v>0</v>
      </c>
      <c r="F60" s="231">
        <f t="shared" ref="F60" si="44">C60</f>
        <v>0</v>
      </c>
      <c r="G60" s="206">
        <v>0</v>
      </c>
      <c r="H60" s="206">
        <v>0</v>
      </c>
      <c r="I60" s="206">
        <v>0</v>
      </c>
      <c r="J60" s="206">
        <v>0</v>
      </c>
      <c r="K60" s="206">
        <v>0</v>
      </c>
      <c r="L60" s="206">
        <v>0</v>
      </c>
      <c r="M60" s="206">
        <v>0</v>
      </c>
      <c r="N60" s="206">
        <v>0</v>
      </c>
      <c r="O60" s="206">
        <v>0</v>
      </c>
      <c r="P60" s="206">
        <v>0</v>
      </c>
      <c r="Q60" s="206">
        <v>0</v>
      </c>
      <c r="R60" s="179">
        <v>0</v>
      </c>
      <c r="S60" s="206">
        <v>0</v>
      </c>
      <c r="T60" s="206">
        <v>0</v>
      </c>
      <c r="U60" s="206">
        <v>0</v>
      </c>
      <c r="V60" s="206">
        <v>0</v>
      </c>
      <c r="W60" s="206">
        <v>0</v>
      </c>
      <c r="X60" s="206">
        <v>0</v>
      </c>
      <c r="Y60" s="206">
        <v>0</v>
      </c>
      <c r="Z60" s="206">
        <v>0</v>
      </c>
      <c r="AA60" s="206">
        <v>0</v>
      </c>
      <c r="AB60" s="206">
        <f t="shared" ref="AB60:AB64" si="45">H60+L60+P60+T60+X60</f>
        <v>0</v>
      </c>
      <c r="AC60" s="206">
        <f t="shared" ref="AC60:AC64" si="46">J60+N60+R60+V60+Z60</f>
        <v>0</v>
      </c>
    </row>
    <row r="61" spans="1:29" x14ac:dyDescent="0.25">
      <c r="A61" s="60" t="s">
        <v>219</v>
      </c>
      <c r="B61" s="61" t="s">
        <v>146</v>
      </c>
      <c r="C61" s="206">
        <f t="shared" ref="C61:C64" si="47">T61+X61</f>
        <v>0</v>
      </c>
      <c r="D61" s="206">
        <f t="shared" ref="D61:D64" si="48">AC61</f>
        <v>0</v>
      </c>
      <c r="E61" s="231">
        <v>0</v>
      </c>
      <c r="F61" s="231">
        <f t="shared" ref="F61:F64" si="49">C61</f>
        <v>0</v>
      </c>
      <c r="G61" s="206">
        <v>0</v>
      </c>
      <c r="H61" s="206">
        <v>0</v>
      </c>
      <c r="I61" s="206">
        <v>0</v>
      </c>
      <c r="J61" s="206">
        <v>0</v>
      </c>
      <c r="K61" s="206">
        <v>0</v>
      </c>
      <c r="L61" s="206">
        <v>0</v>
      </c>
      <c r="M61" s="206">
        <v>0</v>
      </c>
      <c r="N61" s="206">
        <v>0</v>
      </c>
      <c r="O61" s="206">
        <v>0</v>
      </c>
      <c r="P61" s="206">
        <v>0</v>
      </c>
      <c r="Q61" s="206">
        <v>0</v>
      </c>
      <c r="R61" s="179">
        <v>0</v>
      </c>
      <c r="S61" s="206">
        <v>0</v>
      </c>
      <c r="T61" s="206">
        <v>0</v>
      </c>
      <c r="U61" s="206">
        <v>0</v>
      </c>
      <c r="V61" s="206">
        <v>0</v>
      </c>
      <c r="W61" s="206">
        <v>0</v>
      </c>
      <c r="X61" s="206">
        <v>0</v>
      </c>
      <c r="Y61" s="206">
        <v>0</v>
      </c>
      <c r="Z61" s="206">
        <v>0</v>
      </c>
      <c r="AA61" s="206">
        <v>0</v>
      </c>
      <c r="AB61" s="206">
        <f t="shared" si="45"/>
        <v>0</v>
      </c>
      <c r="AC61" s="206">
        <f t="shared" si="46"/>
        <v>0</v>
      </c>
    </row>
    <row r="62" spans="1:29" x14ac:dyDescent="0.25">
      <c r="A62" s="60" t="s">
        <v>220</v>
      </c>
      <c r="B62" s="61" t="s">
        <v>144</v>
      </c>
      <c r="C62" s="206">
        <f t="shared" si="47"/>
        <v>0</v>
      </c>
      <c r="D62" s="206">
        <f t="shared" si="48"/>
        <v>0</v>
      </c>
      <c r="E62" s="231">
        <v>0</v>
      </c>
      <c r="F62" s="231">
        <f t="shared" si="49"/>
        <v>0</v>
      </c>
      <c r="G62" s="206">
        <v>0</v>
      </c>
      <c r="H62" s="206">
        <v>0</v>
      </c>
      <c r="I62" s="206">
        <v>0</v>
      </c>
      <c r="J62" s="206">
        <v>0</v>
      </c>
      <c r="K62" s="206">
        <v>0</v>
      </c>
      <c r="L62" s="206">
        <v>0</v>
      </c>
      <c r="M62" s="206">
        <v>0</v>
      </c>
      <c r="N62" s="206">
        <v>0</v>
      </c>
      <c r="O62" s="206">
        <v>0</v>
      </c>
      <c r="P62" s="206">
        <v>0</v>
      </c>
      <c r="Q62" s="206">
        <v>0</v>
      </c>
      <c r="R62" s="179">
        <v>0</v>
      </c>
      <c r="S62" s="206">
        <v>0</v>
      </c>
      <c r="T62" s="206">
        <v>0</v>
      </c>
      <c r="U62" s="206">
        <v>0</v>
      </c>
      <c r="V62" s="206">
        <v>0</v>
      </c>
      <c r="W62" s="206">
        <v>0</v>
      </c>
      <c r="X62" s="206">
        <v>0</v>
      </c>
      <c r="Y62" s="206">
        <v>0</v>
      </c>
      <c r="Z62" s="206">
        <v>0</v>
      </c>
      <c r="AA62" s="206">
        <v>0</v>
      </c>
      <c r="AB62" s="206">
        <f t="shared" si="45"/>
        <v>0</v>
      </c>
      <c r="AC62" s="206">
        <f t="shared" si="46"/>
        <v>0</v>
      </c>
    </row>
    <row r="63" spans="1:29" x14ac:dyDescent="0.25">
      <c r="A63" s="60" t="s">
        <v>221</v>
      </c>
      <c r="B63" s="61" t="s">
        <v>223</v>
      </c>
      <c r="C63" s="206">
        <f t="shared" si="47"/>
        <v>0</v>
      </c>
      <c r="D63" s="206">
        <f t="shared" si="48"/>
        <v>0</v>
      </c>
      <c r="E63" s="231">
        <v>0</v>
      </c>
      <c r="F63" s="231">
        <f t="shared" si="49"/>
        <v>0</v>
      </c>
      <c r="G63" s="206">
        <v>0</v>
      </c>
      <c r="H63" s="206">
        <v>0</v>
      </c>
      <c r="I63" s="206">
        <v>0</v>
      </c>
      <c r="J63" s="206">
        <v>0</v>
      </c>
      <c r="K63" s="206">
        <v>0</v>
      </c>
      <c r="L63" s="206">
        <v>0</v>
      </c>
      <c r="M63" s="206">
        <v>0</v>
      </c>
      <c r="N63" s="206">
        <v>0</v>
      </c>
      <c r="O63" s="206">
        <v>0</v>
      </c>
      <c r="P63" s="206">
        <v>0</v>
      </c>
      <c r="Q63" s="206">
        <v>0</v>
      </c>
      <c r="R63" s="179">
        <v>0</v>
      </c>
      <c r="S63" s="206">
        <v>0</v>
      </c>
      <c r="T63" s="206">
        <v>0</v>
      </c>
      <c r="U63" s="206">
        <v>0</v>
      </c>
      <c r="V63" s="206">
        <v>0</v>
      </c>
      <c r="W63" s="206">
        <v>0</v>
      </c>
      <c r="X63" s="206">
        <v>0</v>
      </c>
      <c r="Y63" s="206">
        <v>0</v>
      </c>
      <c r="Z63" s="206">
        <v>0</v>
      </c>
      <c r="AA63" s="206">
        <v>0</v>
      </c>
      <c r="AB63" s="206">
        <f t="shared" si="45"/>
        <v>0</v>
      </c>
      <c r="AC63" s="206">
        <f t="shared" si="46"/>
        <v>0</v>
      </c>
    </row>
    <row r="64" spans="1:29" x14ac:dyDescent="0.25">
      <c r="A64" s="60" t="s">
        <v>222</v>
      </c>
      <c r="B64" s="59" t="s">
        <v>523</v>
      </c>
      <c r="C64" s="232">
        <f t="shared" si="47"/>
        <v>761</v>
      </c>
      <c r="D64" s="232">
        <f t="shared" si="48"/>
        <v>761</v>
      </c>
      <c r="E64" s="236">
        <v>0</v>
      </c>
      <c r="F64" s="236">
        <f t="shared" si="49"/>
        <v>761</v>
      </c>
      <c r="G64" s="208">
        <f t="shared" ref="G64" si="50">G57</f>
        <v>0</v>
      </c>
      <c r="H64" s="208">
        <f t="shared" ref="H64:W64" si="51">H57</f>
        <v>0</v>
      </c>
      <c r="I64" s="208">
        <f t="shared" si="51"/>
        <v>0</v>
      </c>
      <c r="J64" s="208">
        <f t="shared" si="51"/>
        <v>0</v>
      </c>
      <c r="K64" s="208">
        <f t="shared" si="51"/>
        <v>0</v>
      </c>
      <c r="L64" s="208">
        <f t="shared" si="51"/>
        <v>0</v>
      </c>
      <c r="M64" s="208">
        <f t="shared" si="51"/>
        <v>0</v>
      </c>
      <c r="N64" s="208">
        <f t="shared" si="51"/>
        <v>0</v>
      </c>
      <c r="O64" s="208">
        <f t="shared" si="51"/>
        <v>0</v>
      </c>
      <c r="P64" s="208">
        <f t="shared" si="51"/>
        <v>0</v>
      </c>
      <c r="Q64" s="208">
        <f t="shared" si="51"/>
        <v>0</v>
      </c>
      <c r="R64" s="208">
        <f t="shared" si="51"/>
        <v>0</v>
      </c>
      <c r="S64" s="208">
        <f t="shared" si="51"/>
        <v>0</v>
      </c>
      <c r="T64" s="232">
        <v>300</v>
      </c>
      <c r="U64" s="232">
        <f t="shared" si="51"/>
        <v>0</v>
      </c>
      <c r="V64" s="232">
        <v>300</v>
      </c>
      <c r="W64" s="232">
        <f t="shared" si="51"/>
        <v>0</v>
      </c>
      <c r="X64" s="232">
        <v>461</v>
      </c>
      <c r="Y64" s="232">
        <v>74</v>
      </c>
      <c r="Z64" s="232">
        <v>461</v>
      </c>
      <c r="AA64" s="232">
        <v>154</v>
      </c>
      <c r="AB64" s="232">
        <f t="shared" si="45"/>
        <v>761</v>
      </c>
      <c r="AC64" s="232">
        <f t="shared" si="46"/>
        <v>761</v>
      </c>
    </row>
    <row r="65" spans="1:28" x14ac:dyDescent="0.25">
      <c r="A65" s="57"/>
      <c r="B65" s="202"/>
      <c r="C65" s="202"/>
      <c r="D65" s="202"/>
      <c r="E65" s="202"/>
      <c r="F65" s="202"/>
      <c r="G65" s="202"/>
      <c r="H65" s="202"/>
      <c r="I65" s="202"/>
      <c r="J65" s="202"/>
      <c r="K65" s="202"/>
      <c r="L65" s="57"/>
      <c r="M65" s="57"/>
      <c r="T65" s="202"/>
      <c r="U65" s="202"/>
      <c r="V65" s="202"/>
      <c r="W65" s="202"/>
      <c r="X65" s="57"/>
      <c r="Y65" s="57"/>
    </row>
    <row r="66" spans="1:28" ht="54" customHeight="1" x14ac:dyDescent="0.25">
      <c r="B66" s="385"/>
      <c r="C66" s="385"/>
      <c r="D66" s="385"/>
      <c r="E66" s="385"/>
      <c r="F66" s="385"/>
      <c r="G66" s="385"/>
      <c r="H66" s="385"/>
      <c r="I66" s="385"/>
      <c r="J66" s="219"/>
      <c r="K66" s="219"/>
      <c r="L66" s="56"/>
      <c r="M66" s="56"/>
      <c r="N66" s="56"/>
      <c r="O66" s="56"/>
      <c r="P66" s="56"/>
      <c r="Q66" s="56"/>
      <c r="R66" s="56"/>
      <c r="S66" s="56"/>
      <c r="T66" s="56"/>
      <c r="U66" s="56"/>
      <c r="V66" s="219"/>
      <c r="W66" s="219"/>
      <c r="X66" s="56"/>
      <c r="Y66" s="56"/>
      <c r="Z66" s="56"/>
      <c r="AA66" s="56"/>
      <c r="AB66" s="56"/>
    </row>
    <row r="68" spans="1:28" ht="50.25" customHeight="1" x14ac:dyDescent="0.25">
      <c r="B68" s="386"/>
      <c r="C68" s="386"/>
      <c r="D68" s="386"/>
      <c r="E68" s="386"/>
      <c r="F68" s="386"/>
      <c r="G68" s="386"/>
      <c r="H68" s="386"/>
      <c r="I68" s="386"/>
      <c r="J68" s="220"/>
      <c r="K68" s="220"/>
      <c r="V68" s="220"/>
      <c r="W68" s="220"/>
    </row>
    <row r="70" spans="1:28" ht="36.75" customHeight="1" x14ac:dyDescent="0.25">
      <c r="B70" s="385"/>
      <c r="C70" s="385"/>
      <c r="D70" s="385"/>
      <c r="E70" s="385"/>
      <c r="F70" s="385"/>
      <c r="G70" s="385"/>
      <c r="H70" s="385"/>
      <c r="I70" s="385"/>
      <c r="J70" s="219"/>
      <c r="K70" s="219"/>
      <c r="V70" s="219"/>
      <c r="W70" s="219"/>
    </row>
    <row r="71" spans="1:28" x14ac:dyDescent="0.25">
      <c r="B71" s="201"/>
      <c r="C71" s="201"/>
      <c r="D71" s="201"/>
      <c r="E71" s="201"/>
      <c r="F71" s="201"/>
      <c r="G71" s="201"/>
      <c r="N71" s="54"/>
      <c r="Z71" s="54"/>
    </row>
    <row r="72" spans="1:28" ht="51" customHeight="1" x14ac:dyDescent="0.25">
      <c r="B72" s="385"/>
      <c r="C72" s="385"/>
      <c r="D72" s="385"/>
      <c r="E72" s="385"/>
      <c r="F72" s="385"/>
      <c r="G72" s="385"/>
      <c r="H72" s="385"/>
      <c r="I72" s="385"/>
      <c r="J72" s="219"/>
      <c r="K72" s="219"/>
      <c r="N72" s="54"/>
      <c r="V72" s="219"/>
      <c r="W72" s="219"/>
      <c r="Z72" s="54"/>
    </row>
    <row r="73" spans="1:28" ht="32.25" customHeight="1" x14ac:dyDescent="0.25">
      <c r="B73" s="386"/>
      <c r="C73" s="386"/>
      <c r="D73" s="386"/>
      <c r="E73" s="386"/>
      <c r="F73" s="386"/>
      <c r="G73" s="386"/>
      <c r="H73" s="386"/>
      <c r="I73" s="386"/>
      <c r="J73" s="220"/>
      <c r="K73" s="220"/>
      <c r="V73" s="220"/>
      <c r="W73" s="220"/>
    </row>
    <row r="74" spans="1:28" ht="51.75" customHeight="1" x14ac:dyDescent="0.25">
      <c r="B74" s="385"/>
      <c r="C74" s="385"/>
      <c r="D74" s="385"/>
      <c r="E74" s="385"/>
      <c r="F74" s="385"/>
      <c r="G74" s="385"/>
      <c r="H74" s="385"/>
      <c r="I74" s="385"/>
      <c r="J74" s="219"/>
      <c r="K74" s="219"/>
      <c r="V74" s="219"/>
      <c r="W74" s="219"/>
    </row>
    <row r="75" spans="1:28" ht="21.75" customHeight="1" x14ac:dyDescent="0.25">
      <c r="B75" s="383"/>
      <c r="C75" s="383"/>
      <c r="D75" s="383"/>
      <c r="E75" s="383"/>
      <c r="F75" s="383"/>
      <c r="G75" s="383"/>
      <c r="H75" s="383"/>
      <c r="I75" s="383"/>
      <c r="J75" s="217"/>
      <c r="K75" s="217"/>
      <c r="L75" s="200"/>
      <c r="M75" s="200"/>
      <c r="V75" s="217"/>
      <c r="W75" s="217"/>
      <c r="X75" s="200"/>
      <c r="Y75" s="200"/>
    </row>
    <row r="76" spans="1:28" ht="23.25" customHeight="1" x14ac:dyDescent="0.25">
      <c r="B76" s="200"/>
      <c r="C76" s="200"/>
      <c r="D76" s="200"/>
      <c r="E76" s="200"/>
      <c r="F76" s="200"/>
      <c r="G76" s="200"/>
    </row>
    <row r="77" spans="1:28" ht="18.75" customHeight="1" x14ac:dyDescent="0.25">
      <c r="B77" s="384"/>
      <c r="C77" s="384"/>
      <c r="D77" s="384"/>
      <c r="E77" s="384"/>
      <c r="F77" s="384"/>
      <c r="G77" s="384"/>
      <c r="H77" s="384"/>
      <c r="I77" s="384"/>
      <c r="J77" s="218"/>
      <c r="K77" s="218"/>
      <c r="V77" s="218"/>
      <c r="W77" s="218"/>
    </row>
  </sheetData>
  <mergeCells count="39">
    <mergeCell ref="H21:I21"/>
    <mergeCell ref="H20:K20"/>
    <mergeCell ref="J21:K21"/>
    <mergeCell ref="B75:I75"/>
    <mergeCell ref="B77:I77"/>
    <mergeCell ref="B66:I66"/>
    <mergeCell ref="B68:I68"/>
    <mergeCell ref="B70:I70"/>
    <mergeCell ref="B72:I72"/>
    <mergeCell ref="B73:I73"/>
    <mergeCell ref="B74:I74"/>
    <mergeCell ref="G20:G22"/>
    <mergeCell ref="A14:AC14"/>
    <mergeCell ref="C20:D21"/>
    <mergeCell ref="A16:AC16"/>
    <mergeCell ref="A15:AC15"/>
    <mergeCell ref="A20:A22"/>
    <mergeCell ref="E20:F21"/>
    <mergeCell ref="B20:B22"/>
    <mergeCell ref="L21:M21"/>
    <mergeCell ref="N21:O21"/>
    <mergeCell ref="A18:AC18"/>
    <mergeCell ref="AB20:AC21"/>
    <mergeCell ref="L20:O20"/>
    <mergeCell ref="P20:S20"/>
    <mergeCell ref="P21:Q21"/>
    <mergeCell ref="R21:S21"/>
    <mergeCell ref="T20:W20"/>
    <mergeCell ref="A4:AC4"/>
    <mergeCell ref="A12:AC12"/>
    <mergeCell ref="A9:AC9"/>
    <mergeCell ref="A11:AC11"/>
    <mergeCell ref="A8:AC8"/>
    <mergeCell ref="A6:AC6"/>
    <mergeCell ref="X20:AA20"/>
    <mergeCell ref="T21:U21"/>
    <mergeCell ref="V21:W21"/>
    <mergeCell ref="X21:Y21"/>
    <mergeCell ref="Z21:AA21"/>
  </mergeCells>
  <conditionalFormatting sqref="C24:AC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ignoredErrors>
    <ignoredError sqref="T24:AA24" formulaRange="1"/>
    <ignoredError sqref="AB30:AC3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5" zoomScale="85" zoomScaleNormal="85" zoomScaleSheetLayoutView="55"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5.1406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38" t="str">
        <f>'[1]1. паспорт местоположение'!A5</f>
        <v>Год раскрытия информации: 2021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c r="AS5" s="238"/>
      <c r="AT5" s="238"/>
      <c r="AU5" s="238"/>
      <c r="AV5" s="238"/>
    </row>
    <row r="6" spans="1:48" ht="18.75" x14ac:dyDescent="0.3">
      <c r="AV6" s="13"/>
    </row>
    <row r="7" spans="1:48" ht="18.75" x14ac:dyDescent="0.25">
      <c r="A7" s="242" t="s">
        <v>8</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row>
    <row r="8" spans="1:48"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43" t="str">
        <f>'[1]1. паспорт местоположение'!A9</f>
        <v>ООО "Электрические сети"</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c r="AS9" s="243"/>
      <c r="AT9" s="243"/>
      <c r="AU9" s="243"/>
      <c r="AV9" s="243"/>
    </row>
    <row r="10" spans="1:48" ht="15.75" x14ac:dyDescent="0.25">
      <c r="A10" s="239" t="s">
        <v>7</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43" t="str">
        <f>'[1]1. паспорт местоположение'!A12</f>
        <v>К_172121228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c r="AS12" s="243"/>
      <c r="AT12" s="243"/>
      <c r="AU12" s="243"/>
      <c r="AV12" s="243"/>
    </row>
    <row r="13" spans="1:48" ht="15.75" x14ac:dyDescent="0.25">
      <c r="A13" s="239" t="s">
        <v>6</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x14ac:dyDescent="0.25">
      <c r="A15" s="243" t="str">
        <f>'[1]1. паспорт местоположение'!A15</f>
        <v>Установка АСКУЭ согласно ПП №522 от 27.12.2018г. Количество точек в 2021г.-461шт.</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c r="AS15" s="243"/>
      <c r="AT15" s="243"/>
      <c r="AU15" s="243"/>
      <c r="AV15" s="243"/>
    </row>
    <row r="16" spans="1:48" ht="15.75" x14ac:dyDescent="0.25">
      <c r="A16" s="239" t="s">
        <v>5</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0" customForma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row>
    <row r="21" spans="1:48" s="20" customFormat="1" x14ac:dyDescent="0.25">
      <c r="A21" s="390" t="s">
        <v>468</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0" customFormat="1" ht="58.5" customHeight="1" x14ac:dyDescent="0.25">
      <c r="A22" s="391" t="s">
        <v>51</v>
      </c>
      <c r="B22" s="394" t="s">
        <v>23</v>
      </c>
      <c r="C22" s="391" t="s">
        <v>50</v>
      </c>
      <c r="D22" s="391" t="s">
        <v>49</v>
      </c>
      <c r="E22" s="397" t="s">
        <v>478</v>
      </c>
      <c r="F22" s="398"/>
      <c r="G22" s="398"/>
      <c r="H22" s="398"/>
      <c r="I22" s="398"/>
      <c r="J22" s="398"/>
      <c r="K22" s="398"/>
      <c r="L22" s="399"/>
      <c r="M22" s="391" t="s">
        <v>48</v>
      </c>
      <c r="N22" s="391" t="s">
        <v>47</v>
      </c>
      <c r="O22" s="391" t="s">
        <v>46</v>
      </c>
      <c r="P22" s="401" t="s">
        <v>232</v>
      </c>
      <c r="Q22" s="401" t="s">
        <v>45</v>
      </c>
      <c r="R22" s="401" t="s">
        <v>44</v>
      </c>
      <c r="S22" s="401" t="s">
        <v>43</v>
      </c>
      <c r="T22" s="401"/>
      <c r="U22" s="404" t="s">
        <v>42</v>
      </c>
      <c r="V22" s="404" t="s">
        <v>41</v>
      </c>
      <c r="W22" s="401" t="s">
        <v>40</v>
      </c>
      <c r="X22" s="401" t="s">
        <v>39</v>
      </c>
      <c r="Y22" s="401" t="s">
        <v>38</v>
      </c>
      <c r="Z22" s="400" t="s">
        <v>37</v>
      </c>
      <c r="AA22" s="401" t="s">
        <v>36</v>
      </c>
      <c r="AB22" s="401" t="s">
        <v>35</v>
      </c>
      <c r="AC22" s="401" t="s">
        <v>34</v>
      </c>
      <c r="AD22" s="401" t="s">
        <v>33</v>
      </c>
      <c r="AE22" s="401" t="s">
        <v>32</v>
      </c>
      <c r="AF22" s="401" t="s">
        <v>31</v>
      </c>
      <c r="AG22" s="401"/>
      <c r="AH22" s="401"/>
      <c r="AI22" s="401"/>
      <c r="AJ22" s="401"/>
      <c r="AK22" s="401"/>
      <c r="AL22" s="401" t="s">
        <v>30</v>
      </c>
      <c r="AM22" s="401"/>
      <c r="AN22" s="401"/>
      <c r="AO22" s="401"/>
      <c r="AP22" s="401" t="s">
        <v>29</v>
      </c>
      <c r="AQ22" s="401"/>
      <c r="AR22" s="401" t="s">
        <v>28</v>
      </c>
      <c r="AS22" s="401" t="s">
        <v>27</v>
      </c>
      <c r="AT22" s="401" t="s">
        <v>26</v>
      </c>
      <c r="AU22" s="401" t="s">
        <v>25</v>
      </c>
      <c r="AV22" s="401" t="s">
        <v>24</v>
      </c>
    </row>
    <row r="23" spans="1:48" s="20" customFormat="1" ht="64.5" customHeight="1" x14ac:dyDescent="0.25">
      <c r="A23" s="392"/>
      <c r="B23" s="395"/>
      <c r="C23" s="392"/>
      <c r="D23" s="392"/>
      <c r="E23" s="407" t="s">
        <v>22</v>
      </c>
      <c r="F23" s="409" t="s">
        <v>127</v>
      </c>
      <c r="G23" s="409" t="s">
        <v>126</v>
      </c>
      <c r="H23" s="409" t="s">
        <v>125</v>
      </c>
      <c r="I23" s="411" t="s">
        <v>390</v>
      </c>
      <c r="J23" s="411" t="s">
        <v>391</v>
      </c>
      <c r="K23" s="411" t="s">
        <v>392</v>
      </c>
      <c r="L23" s="409" t="s">
        <v>523</v>
      </c>
      <c r="M23" s="392"/>
      <c r="N23" s="392"/>
      <c r="O23" s="392"/>
      <c r="P23" s="401"/>
      <c r="Q23" s="401"/>
      <c r="R23" s="401"/>
      <c r="S23" s="402" t="s">
        <v>2</v>
      </c>
      <c r="T23" s="402" t="s">
        <v>10</v>
      </c>
      <c r="U23" s="404"/>
      <c r="V23" s="404"/>
      <c r="W23" s="401"/>
      <c r="X23" s="401"/>
      <c r="Y23" s="401"/>
      <c r="Z23" s="401"/>
      <c r="AA23" s="401"/>
      <c r="AB23" s="401"/>
      <c r="AC23" s="401"/>
      <c r="AD23" s="401"/>
      <c r="AE23" s="401"/>
      <c r="AF23" s="401" t="s">
        <v>21</v>
      </c>
      <c r="AG23" s="401"/>
      <c r="AH23" s="401" t="s">
        <v>20</v>
      </c>
      <c r="AI23" s="401"/>
      <c r="AJ23" s="391" t="s">
        <v>19</v>
      </c>
      <c r="AK23" s="391" t="s">
        <v>18</v>
      </c>
      <c r="AL23" s="391" t="s">
        <v>17</v>
      </c>
      <c r="AM23" s="391" t="s">
        <v>16</v>
      </c>
      <c r="AN23" s="391" t="s">
        <v>15</v>
      </c>
      <c r="AO23" s="391" t="s">
        <v>14</v>
      </c>
      <c r="AP23" s="391" t="s">
        <v>13</v>
      </c>
      <c r="AQ23" s="405" t="s">
        <v>10</v>
      </c>
      <c r="AR23" s="401"/>
      <c r="AS23" s="401"/>
      <c r="AT23" s="401"/>
      <c r="AU23" s="401"/>
      <c r="AV23" s="401"/>
    </row>
    <row r="24" spans="1:48" s="20" customFormat="1" ht="96.75" customHeight="1" x14ac:dyDescent="0.25">
      <c r="A24" s="393"/>
      <c r="B24" s="396"/>
      <c r="C24" s="393"/>
      <c r="D24" s="393"/>
      <c r="E24" s="408"/>
      <c r="F24" s="410"/>
      <c r="G24" s="410"/>
      <c r="H24" s="410"/>
      <c r="I24" s="412"/>
      <c r="J24" s="412"/>
      <c r="K24" s="412"/>
      <c r="L24" s="410"/>
      <c r="M24" s="393"/>
      <c r="N24" s="393"/>
      <c r="O24" s="393"/>
      <c r="P24" s="401"/>
      <c r="Q24" s="401"/>
      <c r="R24" s="401"/>
      <c r="S24" s="403"/>
      <c r="T24" s="403"/>
      <c r="U24" s="404"/>
      <c r="V24" s="404"/>
      <c r="W24" s="401"/>
      <c r="X24" s="401"/>
      <c r="Y24" s="401"/>
      <c r="Z24" s="401"/>
      <c r="AA24" s="401"/>
      <c r="AB24" s="401"/>
      <c r="AC24" s="401"/>
      <c r="AD24" s="401"/>
      <c r="AE24" s="401"/>
      <c r="AF24" s="197" t="s">
        <v>12</v>
      </c>
      <c r="AG24" s="197" t="s">
        <v>11</v>
      </c>
      <c r="AH24" s="156" t="s">
        <v>2</v>
      </c>
      <c r="AI24" s="156" t="s">
        <v>10</v>
      </c>
      <c r="AJ24" s="393"/>
      <c r="AK24" s="393"/>
      <c r="AL24" s="393"/>
      <c r="AM24" s="393"/>
      <c r="AN24" s="393"/>
      <c r="AO24" s="393"/>
      <c r="AP24" s="393"/>
      <c r="AQ24" s="406"/>
      <c r="AR24" s="401"/>
      <c r="AS24" s="401"/>
      <c r="AT24" s="401"/>
      <c r="AU24" s="401"/>
      <c r="AV24" s="401"/>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50" x14ac:dyDescent="0.25">
      <c r="A26" s="207">
        <v>62</v>
      </c>
      <c r="B26" s="214" t="s">
        <v>486</v>
      </c>
      <c r="C26" s="214" t="s">
        <v>514</v>
      </c>
      <c r="D26" s="214">
        <v>2021</v>
      </c>
      <c r="E26" s="214" t="s">
        <v>490</v>
      </c>
      <c r="F26" s="214" t="s">
        <v>490</v>
      </c>
      <c r="G26" s="214" t="s">
        <v>490</v>
      </c>
      <c r="H26" s="214" t="s">
        <v>490</v>
      </c>
      <c r="I26" s="214" t="s">
        <v>490</v>
      </c>
      <c r="J26" s="214" t="s">
        <v>490</v>
      </c>
      <c r="K26" s="214" t="s">
        <v>490</v>
      </c>
      <c r="L26" s="214">
        <v>761</v>
      </c>
      <c r="M26" s="210" t="s">
        <v>520</v>
      </c>
      <c r="N26" s="210" t="s">
        <v>520</v>
      </c>
      <c r="O26" s="210" t="s">
        <v>486</v>
      </c>
      <c r="P26" s="211">
        <v>1817.15</v>
      </c>
      <c r="Q26" s="210" t="s">
        <v>515</v>
      </c>
      <c r="R26" s="211">
        <v>1817.15</v>
      </c>
      <c r="S26" s="212" t="s">
        <v>517</v>
      </c>
      <c r="T26" s="212" t="s">
        <v>517</v>
      </c>
      <c r="U26" s="210">
        <v>1</v>
      </c>
      <c r="V26" s="210">
        <v>1</v>
      </c>
      <c r="W26" s="210" t="s">
        <v>516</v>
      </c>
      <c r="X26" s="211">
        <v>1817.15</v>
      </c>
      <c r="Y26" s="210" t="s">
        <v>490</v>
      </c>
      <c r="Z26" s="210" t="s">
        <v>490</v>
      </c>
      <c r="AA26" s="210" t="s">
        <v>490</v>
      </c>
      <c r="AB26" s="211">
        <v>1817.15</v>
      </c>
      <c r="AC26" s="210" t="s">
        <v>516</v>
      </c>
      <c r="AD26" s="212">
        <v>2180.5770000000002</v>
      </c>
      <c r="AE26" s="212">
        <v>2180.5770000000002</v>
      </c>
      <c r="AF26" s="210" t="s">
        <v>490</v>
      </c>
      <c r="AG26" s="210" t="s">
        <v>490</v>
      </c>
      <c r="AH26" s="210" t="s">
        <v>490</v>
      </c>
      <c r="AI26" s="210" t="s">
        <v>490</v>
      </c>
      <c r="AJ26" s="210" t="s">
        <v>490</v>
      </c>
      <c r="AK26" s="210" t="s">
        <v>490</v>
      </c>
      <c r="AL26" s="210" t="s">
        <v>519</v>
      </c>
      <c r="AM26" s="210" t="s">
        <v>518</v>
      </c>
      <c r="AN26" s="213">
        <v>44502</v>
      </c>
      <c r="AO26" s="210">
        <v>62</v>
      </c>
      <c r="AP26" s="213">
        <v>44502</v>
      </c>
      <c r="AQ26" s="213">
        <v>44502</v>
      </c>
      <c r="AR26" s="213">
        <v>44512</v>
      </c>
      <c r="AS26" s="213">
        <v>44512</v>
      </c>
      <c r="AT26" s="213">
        <v>44538</v>
      </c>
      <c r="AU26" s="214" t="s">
        <v>490</v>
      </c>
      <c r="AV26" s="214" t="s">
        <v>490</v>
      </c>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5" zoomScale="90" zoomScaleNormal="90" zoomScaleSheetLayoutView="85" workbookViewId="0">
      <selection activeCell="A15" sqref="A15:B15"/>
    </sheetView>
  </sheetViews>
  <sheetFormatPr defaultRowHeight="15.75" x14ac:dyDescent="0.25"/>
  <cols>
    <col min="1" max="2" width="66.140625" style="133" customWidth="1"/>
    <col min="3" max="16384" width="9.140625" style="134"/>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418" t="str">
        <f>'1. паспорт местоположение'!A5</f>
        <v>Год раскрытия информации: 2021 год</v>
      </c>
      <c r="B5" s="418"/>
      <c r="C5" s="67"/>
      <c r="D5" s="67"/>
      <c r="E5" s="67"/>
      <c r="F5" s="67"/>
      <c r="G5" s="67"/>
      <c r="H5" s="67"/>
    </row>
    <row r="6" spans="1:8" ht="18.75" x14ac:dyDescent="0.3">
      <c r="A6" s="160"/>
      <c r="B6" s="160"/>
      <c r="C6" s="160"/>
      <c r="D6" s="160"/>
      <c r="E6" s="160"/>
      <c r="F6" s="160"/>
      <c r="G6" s="160"/>
      <c r="H6" s="160"/>
    </row>
    <row r="7" spans="1:8" ht="18.75" x14ac:dyDescent="0.25">
      <c r="A7" s="242" t="s">
        <v>8</v>
      </c>
      <c r="B7" s="242"/>
      <c r="C7" s="159"/>
      <c r="D7" s="159"/>
      <c r="E7" s="159"/>
      <c r="F7" s="159"/>
      <c r="G7" s="159"/>
      <c r="H7" s="159"/>
    </row>
    <row r="8" spans="1:8" ht="18.75" x14ac:dyDescent="0.25">
      <c r="A8" s="159"/>
      <c r="B8" s="159"/>
      <c r="C8" s="159"/>
      <c r="D8" s="159"/>
      <c r="E8" s="159"/>
      <c r="F8" s="159"/>
      <c r="G8" s="159"/>
      <c r="H8" s="159"/>
    </row>
    <row r="9" spans="1:8" x14ac:dyDescent="0.25">
      <c r="A9" s="243" t="str">
        <f>'1. паспорт местоположение'!A9</f>
        <v>ООО "Электрические сети"</v>
      </c>
      <c r="B9" s="243"/>
      <c r="C9" s="157"/>
      <c r="D9" s="157"/>
      <c r="E9" s="157"/>
      <c r="F9" s="157"/>
      <c r="G9" s="157"/>
      <c r="H9" s="157"/>
    </row>
    <row r="10" spans="1:8" x14ac:dyDescent="0.25">
      <c r="A10" s="239" t="s">
        <v>7</v>
      </c>
      <c r="B10" s="239"/>
      <c r="C10" s="158"/>
      <c r="D10" s="158"/>
      <c r="E10" s="158"/>
      <c r="F10" s="158"/>
      <c r="G10" s="158"/>
      <c r="H10" s="158"/>
    </row>
    <row r="11" spans="1:8" ht="18.75" x14ac:dyDescent="0.25">
      <c r="A11" s="159"/>
      <c r="B11" s="159"/>
      <c r="C11" s="159"/>
      <c r="D11" s="159"/>
      <c r="E11" s="159"/>
      <c r="F11" s="159"/>
      <c r="G11" s="159"/>
      <c r="H11" s="159"/>
    </row>
    <row r="12" spans="1:8" ht="30.75" customHeight="1" x14ac:dyDescent="0.25">
      <c r="A12" s="243" t="str">
        <f>'1. паспорт местоположение'!A12</f>
        <v>К_172121228</v>
      </c>
      <c r="B12" s="243"/>
      <c r="C12" s="157"/>
      <c r="D12" s="157"/>
      <c r="E12" s="157"/>
      <c r="F12" s="157"/>
      <c r="G12" s="157"/>
      <c r="H12" s="157"/>
    </row>
    <row r="13" spans="1:8" x14ac:dyDescent="0.25">
      <c r="A13" s="239" t="s">
        <v>6</v>
      </c>
      <c r="B13" s="239"/>
      <c r="C13" s="158"/>
      <c r="D13" s="158"/>
      <c r="E13" s="158"/>
      <c r="F13" s="158"/>
      <c r="G13" s="158"/>
      <c r="H13" s="158"/>
    </row>
    <row r="14" spans="1:8" ht="18.75" x14ac:dyDescent="0.25">
      <c r="A14" s="9"/>
      <c r="B14" s="9"/>
      <c r="C14" s="9"/>
      <c r="D14" s="9"/>
      <c r="E14" s="9"/>
      <c r="F14" s="9"/>
      <c r="G14" s="9"/>
      <c r="H14" s="9"/>
    </row>
    <row r="15" spans="1:8" x14ac:dyDescent="0.25">
      <c r="A15" s="243" t="str">
        <f>'1. паспорт местоположение'!A15</f>
        <v>Установка АСКУЭ согласно ПП №522 от 27.12.2018г., кол-во точек в 2020г.-300шт., 2021г.-461шт.</v>
      </c>
      <c r="B15" s="243"/>
      <c r="C15" s="157"/>
      <c r="D15" s="157"/>
      <c r="E15" s="157"/>
      <c r="F15" s="157"/>
      <c r="G15" s="157"/>
      <c r="H15" s="157"/>
    </row>
    <row r="16" spans="1:8" x14ac:dyDescent="0.25">
      <c r="A16" s="239" t="s">
        <v>5</v>
      </c>
      <c r="B16" s="239"/>
      <c r="C16" s="158"/>
      <c r="D16" s="158"/>
      <c r="E16" s="158"/>
      <c r="F16" s="158"/>
      <c r="G16" s="158"/>
      <c r="H16" s="158"/>
    </row>
    <row r="17" spans="1:2" x14ac:dyDescent="0.25">
      <c r="B17" s="135"/>
    </row>
    <row r="18" spans="1:2" ht="33.75" customHeight="1" x14ac:dyDescent="0.25">
      <c r="A18" s="416" t="s">
        <v>469</v>
      </c>
      <c r="B18" s="417"/>
    </row>
    <row r="19" spans="1:2" x14ac:dyDescent="0.25">
      <c r="B19" s="37"/>
    </row>
    <row r="20" spans="1:2" ht="16.5" thickBot="1" x14ac:dyDescent="0.3">
      <c r="B20" s="136"/>
    </row>
    <row r="21" spans="1:2" ht="38.25" customHeight="1" thickBot="1" x14ac:dyDescent="0.3">
      <c r="A21" s="137" t="s">
        <v>341</v>
      </c>
      <c r="B21" s="183" t="str">
        <f>A15</f>
        <v>Установка АСКУЭ согласно ПП №522 от 27.12.2018г., кол-во точек в 2020г.-300шт., 2021г.-461шт.</v>
      </c>
    </row>
    <row r="22" spans="1:2" ht="16.5" thickBot="1" x14ac:dyDescent="0.3">
      <c r="A22" s="137" t="s">
        <v>342</v>
      </c>
      <c r="B22" s="181" t="s">
        <v>501</v>
      </c>
    </row>
    <row r="23" spans="1:2" ht="16.5" thickBot="1" x14ac:dyDescent="0.3">
      <c r="A23" s="137" t="s">
        <v>317</v>
      </c>
      <c r="B23" s="180" t="s">
        <v>505</v>
      </c>
    </row>
    <row r="24" spans="1:2" ht="16.5" thickBot="1" x14ac:dyDescent="0.3">
      <c r="A24" s="137" t="s">
        <v>343</v>
      </c>
      <c r="B24" s="180" t="s">
        <v>500</v>
      </c>
    </row>
    <row r="25" spans="1:2" ht="16.5" thickBot="1" x14ac:dyDescent="0.3">
      <c r="A25" s="138" t="s">
        <v>344</v>
      </c>
      <c r="B25" s="181">
        <v>2021</v>
      </c>
    </row>
    <row r="26" spans="1:2" ht="16.5" thickBot="1" x14ac:dyDescent="0.3">
      <c r="A26" s="139" t="s">
        <v>345</v>
      </c>
      <c r="B26" s="182" t="s">
        <v>529</v>
      </c>
    </row>
    <row r="27" spans="1:2" ht="29.25" thickBot="1" x14ac:dyDescent="0.3">
      <c r="A27" s="145" t="s">
        <v>498</v>
      </c>
      <c r="B27" s="237">
        <f>'3.3 паспорт описание'!C25</f>
        <v>8.7270000000000003</v>
      </c>
    </row>
    <row r="28" spans="1:2" ht="16.5" thickBot="1" x14ac:dyDescent="0.3">
      <c r="A28" s="141" t="s">
        <v>346</v>
      </c>
      <c r="B28" s="183" t="s">
        <v>499</v>
      </c>
    </row>
    <row r="29" spans="1:2" ht="29.25" thickBot="1" x14ac:dyDescent="0.3">
      <c r="A29" s="146" t="s">
        <v>347</v>
      </c>
      <c r="B29" s="183">
        <v>0</v>
      </c>
    </row>
    <row r="30" spans="1:2" ht="29.25" thickBot="1" x14ac:dyDescent="0.3">
      <c r="A30" s="146" t="s">
        <v>348</v>
      </c>
      <c r="B30" s="183">
        <v>0</v>
      </c>
    </row>
    <row r="31" spans="1:2" ht="16.5" thickBot="1" x14ac:dyDescent="0.3">
      <c r="A31" s="141" t="s">
        <v>349</v>
      </c>
      <c r="B31" s="183">
        <v>0</v>
      </c>
    </row>
    <row r="32" spans="1:2" ht="29.25" thickBot="1" x14ac:dyDescent="0.3">
      <c r="A32" s="146" t="s">
        <v>350</v>
      </c>
      <c r="B32" s="183">
        <v>0</v>
      </c>
    </row>
    <row r="33" spans="1:2" ht="16.5" thickBot="1" x14ac:dyDescent="0.3">
      <c r="A33" s="141" t="s">
        <v>351</v>
      </c>
      <c r="B33" s="183">
        <v>0</v>
      </c>
    </row>
    <row r="34" spans="1:2" ht="16.5" thickBot="1" x14ac:dyDescent="0.3">
      <c r="A34" s="141" t="s">
        <v>352</v>
      </c>
      <c r="B34" s="183">
        <v>0</v>
      </c>
    </row>
    <row r="35" spans="1:2" ht="16.5" thickBot="1" x14ac:dyDescent="0.3">
      <c r="A35" s="141" t="s">
        <v>353</v>
      </c>
      <c r="B35" s="183">
        <v>0</v>
      </c>
    </row>
    <row r="36" spans="1:2" ht="16.5" thickBot="1" x14ac:dyDescent="0.3">
      <c r="A36" s="141" t="s">
        <v>354</v>
      </c>
      <c r="B36" s="183">
        <v>0</v>
      </c>
    </row>
    <row r="37" spans="1:2" ht="29.25" thickBot="1" x14ac:dyDescent="0.3">
      <c r="A37" s="146" t="s">
        <v>355</v>
      </c>
      <c r="B37" s="183">
        <v>0</v>
      </c>
    </row>
    <row r="38" spans="1:2" ht="16.5" thickBot="1" x14ac:dyDescent="0.3">
      <c r="A38" s="141" t="s">
        <v>351</v>
      </c>
      <c r="B38" s="183">
        <v>0</v>
      </c>
    </row>
    <row r="39" spans="1:2" ht="16.5" thickBot="1" x14ac:dyDescent="0.3">
      <c r="A39" s="141" t="s">
        <v>352</v>
      </c>
      <c r="B39" s="183">
        <v>0</v>
      </c>
    </row>
    <row r="40" spans="1:2" ht="16.5" thickBot="1" x14ac:dyDescent="0.3">
      <c r="A40" s="141" t="s">
        <v>353</v>
      </c>
      <c r="B40" s="183">
        <v>0</v>
      </c>
    </row>
    <row r="41" spans="1:2" ht="16.5" thickBot="1" x14ac:dyDescent="0.3">
      <c r="A41" s="141" t="s">
        <v>354</v>
      </c>
      <c r="B41" s="183">
        <v>0</v>
      </c>
    </row>
    <row r="42" spans="1:2" ht="29.25" thickBot="1" x14ac:dyDescent="0.3">
      <c r="A42" s="146" t="s">
        <v>356</v>
      </c>
      <c r="B42" s="183">
        <v>0</v>
      </c>
    </row>
    <row r="43" spans="1:2" ht="16.5" thickBot="1" x14ac:dyDescent="0.3">
      <c r="A43" s="141" t="s">
        <v>351</v>
      </c>
      <c r="B43" s="183">
        <v>0</v>
      </c>
    </row>
    <row r="44" spans="1:2" ht="16.5" thickBot="1" x14ac:dyDescent="0.3">
      <c r="A44" s="141" t="s">
        <v>352</v>
      </c>
      <c r="B44" s="183">
        <v>0</v>
      </c>
    </row>
    <row r="45" spans="1:2" ht="16.5" thickBot="1" x14ac:dyDescent="0.3">
      <c r="A45" s="141" t="s">
        <v>353</v>
      </c>
      <c r="B45" s="183">
        <v>0</v>
      </c>
    </row>
    <row r="46" spans="1:2" ht="16.5" thickBot="1" x14ac:dyDescent="0.3">
      <c r="A46" s="141" t="s">
        <v>354</v>
      </c>
      <c r="B46" s="183">
        <v>0</v>
      </c>
    </row>
    <row r="47" spans="1:2" ht="29.25" thickBot="1" x14ac:dyDescent="0.3">
      <c r="A47" s="140" t="s">
        <v>357</v>
      </c>
      <c r="B47" s="183">
        <v>0</v>
      </c>
    </row>
    <row r="48" spans="1:2" ht="16.5" thickBot="1" x14ac:dyDescent="0.3">
      <c r="A48" s="142" t="s">
        <v>349</v>
      </c>
      <c r="B48" s="183">
        <v>0</v>
      </c>
    </row>
    <row r="49" spans="1:2" ht="16.5" thickBot="1" x14ac:dyDescent="0.3">
      <c r="A49" s="142" t="s">
        <v>358</v>
      </c>
      <c r="B49" s="183">
        <v>0</v>
      </c>
    </row>
    <row r="50" spans="1:2" ht="16.5" thickBot="1" x14ac:dyDescent="0.3">
      <c r="A50" s="142" t="s">
        <v>359</v>
      </c>
      <c r="B50" s="183">
        <v>0</v>
      </c>
    </row>
    <row r="51" spans="1:2" ht="16.5" thickBot="1" x14ac:dyDescent="0.3">
      <c r="A51" s="142" t="s">
        <v>360</v>
      </c>
      <c r="B51" s="183">
        <v>0</v>
      </c>
    </row>
    <row r="52" spans="1:2" ht="16.5" thickBot="1" x14ac:dyDescent="0.3">
      <c r="A52" s="138" t="s">
        <v>361</v>
      </c>
      <c r="B52" s="183">
        <v>0</v>
      </c>
    </row>
    <row r="53" spans="1:2" ht="16.5" thickBot="1" x14ac:dyDescent="0.3">
      <c r="A53" s="138" t="s">
        <v>362</v>
      </c>
      <c r="B53" s="183">
        <v>0</v>
      </c>
    </row>
    <row r="54" spans="1:2" ht="16.5" thickBot="1" x14ac:dyDescent="0.3">
      <c r="A54" s="138" t="s">
        <v>363</v>
      </c>
      <c r="B54" s="183">
        <v>0</v>
      </c>
    </row>
    <row r="55" spans="1:2" ht="16.5" thickBot="1" x14ac:dyDescent="0.3">
      <c r="A55" s="139" t="s">
        <v>364</v>
      </c>
      <c r="B55" s="183">
        <v>0</v>
      </c>
    </row>
    <row r="56" spans="1:2" x14ac:dyDescent="0.25">
      <c r="A56" s="140" t="s">
        <v>365</v>
      </c>
      <c r="B56" s="413" t="s">
        <v>486</v>
      </c>
    </row>
    <row r="57" spans="1:2" x14ac:dyDescent="0.25">
      <c r="A57" s="143" t="s">
        <v>366</v>
      </c>
      <c r="B57" s="414"/>
    </row>
    <row r="58" spans="1:2" x14ac:dyDescent="0.25">
      <c r="A58" s="143" t="s">
        <v>367</v>
      </c>
      <c r="B58" s="414"/>
    </row>
    <row r="59" spans="1:2" x14ac:dyDescent="0.25">
      <c r="A59" s="143" t="s">
        <v>368</v>
      </c>
      <c r="B59" s="414"/>
    </row>
    <row r="60" spans="1:2" x14ac:dyDescent="0.25">
      <c r="A60" s="143" t="s">
        <v>369</v>
      </c>
      <c r="B60" s="414"/>
    </row>
    <row r="61" spans="1:2" ht="16.5" thickBot="1" x14ac:dyDescent="0.3">
      <c r="A61" s="144" t="s">
        <v>370</v>
      </c>
      <c r="B61" s="415"/>
    </row>
    <row r="62" spans="1:2" ht="30.75" thickBot="1" x14ac:dyDescent="0.3">
      <c r="A62" s="142" t="s">
        <v>371</v>
      </c>
      <c r="B62" s="183">
        <v>0</v>
      </c>
    </row>
    <row r="63" spans="1:2" ht="29.25" thickBot="1" x14ac:dyDescent="0.3">
      <c r="A63" s="138" t="s">
        <v>372</v>
      </c>
      <c r="B63" s="183" t="s">
        <v>490</v>
      </c>
    </row>
    <row r="64" spans="1:2" ht="16.5" thickBot="1" x14ac:dyDescent="0.3">
      <c r="A64" s="142" t="s">
        <v>349</v>
      </c>
      <c r="B64" s="185" t="s">
        <v>490</v>
      </c>
    </row>
    <row r="65" spans="1:2" ht="16.5" thickBot="1" x14ac:dyDescent="0.3">
      <c r="A65" s="142" t="s">
        <v>373</v>
      </c>
      <c r="B65" s="183" t="s">
        <v>490</v>
      </c>
    </row>
    <row r="66" spans="1:2" ht="16.5" thickBot="1" x14ac:dyDescent="0.3">
      <c r="A66" s="142" t="s">
        <v>374</v>
      </c>
      <c r="B66" s="185" t="s">
        <v>490</v>
      </c>
    </row>
    <row r="67" spans="1:2" ht="33" customHeight="1" thickBot="1" x14ac:dyDescent="0.3">
      <c r="A67" s="147" t="s">
        <v>375</v>
      </c>
      <c r="B67" s="188" t="str">
        <f>'1. паспорт местоположение'!C38</f>
        <v>375 комплектов - счетчик электрический однофазный (наружного исполнения)
386 комплектов - счетчик электрический трехфазный (наружного исполнения)</v>
      </c>
    </row>
    <row r="68" spans="1:2" ht="16.5" thickBot="1" x14ac:dyDescent="0.3">
      <c r="A68" s="138" t="s">
        <v>376</v>
      </c>
      <c r="B68" s="184">
        <v>2020</v>
      </c>
    </row>
    <row r="69" spans="1:2" ht="16.5" thickBot="1" x14ac:dyDescent="0.3">
      <c r="A69" s="143" t="s">
        <v>377</v>
      </c>
      <c r="B69" s="185">
        <v>2021</v>
      </c>
    </row>
    <row r="70" spans="1:2" ht="16.5" thickBot="1" x14ac:dyDescent="0.3">
      <c r="A70" s="143" t="s">
        <v>378</v>
      </c>
      <c r="B70" s="185">
        <v>0</v>
      </c>
    </row>
    <row r="71" spans="1:2" ht="16.5" thickBot="1" x14ac:dyDescent="0.3">
      <c r="A71" s="143" t="s">
        <v>379</v>
      </c>
      <c r="B71" s="185">
        <v>0</v>
      </c>
    </row>
    <row r="72" spans="1:2" ht="29.25" thickBot="1" x14ac:dyDescent="0.3">
      <c r="A72" s="148" t="s">
        <v>380</v>
      </c>
      <c r="B72" s="185" t="s">
        <v>506</v>
      </c>
    </row>
    <row r="73" spans="1:2" ht="28.5" x14ac:dyDescent="0.25">
      <c r="A73" s="140" t="s">
        <v>381</v>
      </c>
      <c r="B73" s="413" t="s">
        <v>507</v>
      </c>
    </row>
    <row r="74" spans="1:2" x14ac:dyDescent="0.25">
      <c r="A74" s="143" t="s">
        <v>382</v>
      </c>
      <c r="B74" s="414"/>
    </row>
    <row r="75" spans="1:2" x14ac:dyDescent="0.25">
      <c r="A75" s="143" t="s">
        <v>383</v>
      </c>
      <c r="B75" s="414"/>
    </row>
    <row r="76" spans="1:2" x14ac:dyDescent="0.25">
      <c r="A76" s="143" t="s">
        <v>384</v>
      </c>
      <c r="B76" s="414"/>
    </row>
    <row r="77" spans="1:2" x14ac:dyDescent="0.25">
      <c r="A77" s="143" t="s">
        <v>385</v>
      </c>
      <c r="B77" s="414"/>
    </row>
    <row r="78" spans="1:2" ht="16.5" thickBot="1" x14ac:dyDescent="0.3">
      <c r="A78" s="149" t="s">
        <v>386</v>
      </c>
      <c r="B78" s="415"/>
    </row>
    <row r="81" spans="1:2" x14ac:dyDescent="0.25">
      <c r="A81" s="150"/>
      <c r="B81" s="151"/>
    </row>
    <row r="82" spans="1:2" x14ac:dyDescent="0.25">
      <c r="B82" s="152"/>
    </row>
    <row r="83" spans="1:2" x14ac:dyDescent="0.25">
      <c r="B83" s="15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zoomScale="70" zoomScaleNormal="70" workbookViewId="0">
      <selection activeCell="A14" sqref="A14:S14"/>
    </sheetView>
  </sheetViews>
  <sheetFormatPr defaultRowHeight="15" x14ac:dyDescent="0.25"/>
  <cols>
    <col min="1" max="1" width="7.42578125" style="1" customWidth="1"/>
    <col min="2" max="2" width="25" style="1" customWidth="1"/>
    <col min="3" max="3" width="25.28515625" style="1" customWidth="1"/>
    <col min="4" max="4" width="17.28515625" style="1" customWidth="1"/>
    <col min="5" max="7" width="38"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38" t="str">
        <f>'1. паспорт местоположение'!A5</f>
        <v>Год раскрытия информации: 2021 год</v>
      </c>
      <c r="B4" s="238"/>
      <c r="C4" s="238"/>
      <c r="D4" s="238"/>
      <c r="E4" s="238"/>
      <c r="F4" s="238"/>
      <c r="G4" s="238"/>
      <c r="H4" s="238"/>
      <c r="I4" s="238"/>
      <c r="J4" s="238"/>
      <c r="K4" s="238"/>
      <c r="L4" s="238"/>
      <c r="M4" s="238"/>
      <c r="N4" s="238"/>
      <c r="O4" s="238"/>
      <c r="P4" s="238"/>
      <c r="Q4" s="238"/>
      <c r="R4" s="238"/>
      <c r="S4" s="238"/>
    </row>
    <row r="5" spans="1:28" s="10" customFormat="1" ht="15.75" x14ac:dyDescent="0.2">
      <c r="A5" s="15"/>
    </row>
    <row r="6" spans="1:28" s="10" customFormat="1" ht="18.75" x14ac:dyDescent="0.2">
      <c r="A6" s="242" t="s">
        <v>8</v>
      </c>
      <c r="B6" s="242"/>
      <c r="C6" s="242"/>
      <c r="D6" s="242"/>
      <c r="E6" s="242"/>
      <c r="F6" s="242"/>
      <c r="G6" s="242"/>
      <c r="H6" s="242"/>
      <c r="I6" s="242"/>
      <c r="J6" s="242"/>
      <c r="K6" s="242"/>
      <c r="L6" s="242"/>
      <c r="M6" s="242"/>
      <c r="N6" s="242"/>
      <c r="O6" s="242"/>
      <c r="P6" s="242"/>
      <c r="Q6" s="242"/>
      <c r="R6" s="242"/>
      <c r="S6" s="242"/>
      <c r="T6" s="11"/>
      <c r="U6" s="11"/>
      <c r="V6" s="11"/>
      <c r="W6" s="11"/>
      <c r="X6" s="11"/>
      <c r="Y6" s="11"/>
      <c r="Z6" s="11"/>
      <c r="AA6" s="11"/>
      <c r="AB6" s="11"/>
    </row>
    <row r="7" spans="1:28" s="10" customFormat="1" ht="18.75" x14ac:dyDescent="0.2">
      <c r="A7" s="242"/>
      <c r="B7" s="242"/>
      <c r="C7" s="242"/>
      <c r="D7" s="242"/>
      <c r="E7" s="242"/>
      <c r="F7" s="242"/>
      <c r="G7" s="242"/>
      <c r="H7" s="242"/>
      <c r="I7" s="242"/>
      <c r="J7" s="242"/>
      <c r="K7" s="242"/>
      <c r="L7" s="242"/>
      <c r="M7" s="242"/>
      <c r="N7" s="242"/>
      <c r="O7" s="242"/>
      <c r="P7" s="242"/>
      <c r="Q7" s="242"/>
      <c r="R7" s="242"/>
      <c r="S7" s="242"/>
      <c r="T7" s="11"/>
      <c r="U7" s="11"/>
      <c r="V7" s="11"/>
      <c r="W7" s="11"/>
      <c r="X7" s="11"/>
      <c r="Y7" s="11"/>
      <c r="Z7" s="11"/>
      <c r="AA7" s="11"/>
      <c r="AB7" s="11"/>
    </row>
    <row r="8" spans="1:28" s="10" customFormat="1" ht="18.75" x14ac:dyDescent="0.2">
      <c r="A8" s="243" t="str">
        <f>'1. паспорт местоположение'!A9</f>
        <v>ООО "Электрические сети"</v>
      </c>
      <c r="B8" s="243"/>
      <c r="C8" s="243"/>
      <c r="D8" s="243"/>
      <c r="E8" s="243"/>
      <c r="F8" s="243"/>
      <c r="G8" s="243"/>
      <c r="H8" s="243"/>
      <c r="I8" s="243"/>
      <c r="J8" s="243"/>
      <c r="K8" s="243"/>
      <c r="L8" s="243"/>
      <c r="M8" s="243"/>
      <c r="N8" s="243"/>
      <c r="O8" s="243"/>
      <c r="P8" s="243"/>
      <c r="Q8" s="243"/>
      <c r="R8" s="243"/>
      <c r="S8" s="243"/>
      <c r="T8" s="11"/>
      <c r="U8" s="11"/>
      <c r="V8" s="11"/>
      <c r="W8" s="11"/>
      <c r="X8" s="11"/>
      <c r="Y8" s="11"/>
      <c r="Z8" s="11"/>
      <c r="AA8" s="11"/>
      <c r="AB8" s="11"/>
    </row>
    <row r="9" spans="1:28" s="10" customFormat="1" ht="18.75" x14ac:dyDescent="0.2">
      <c r="A9" s="239" t="s">
        <v>7</v>
      </c>
      <c r="B9" s="239"/>
      <c r="C9" s="239"/>
      <c r="D9" s="239"/>
      <c r="E9" s="239"/>
      <c r="F9" s="239"/>
      <c r="G9" s="239"/>
      <c r="H9" s="239"/>
      <c r="I9" s="239"/>
      <c r="J9" s="239"/>
      <c r="K9" s="239"/>
      <c r="L9" s="239"/>
      <c r="M9" s="239"/>
      <c r="N9" s="239"/>
      <c r="O9" s="239"/>
      <c r="P9" s="239"/>
      <c r="Q9" s="239"/>
      <c r="R9" s="239"/>
      <c r="S9" s="239"/>
      <c r="T9" s="11"/>
      <c r="U9" s="11"/>
      <c r="V9" s="11"/>
      <c r="W9" s="11"/>
      <c r="X9" s="11"/>
      <c r="Y9" s="11"/>
      <c r="Z9" s="11"/>
      <c r="AA9" s="11"/>
      <c r="AB9" s="11"/>
    </row>
    <row r="10" spans="1:28" s="10" customFormat="1" ht="18.75" x14ac:dyDescent="0.2">
      <c r="A10" s="242"/>
      <c r="B10" s="242"/>
      <c r="C10" s="242"/>
      <c r="D10" s="242"/>
      <c r="E10" s="242"/>
      <c r="F10" s="242"/>
      <c r="G10" s="242"/>
      <c r="H10" s="242"/>
      <c r="I10" s="242"/>
      <c r="J10" s="242"/>
      <c r="K10" s="242"/>
      <c r="L10" s="242"/>
      <c r="M10" s="242"/>
      <c r="N10" s="242"/>
      <c r="O10" s="242"/>
      <c r="P10" s="242"/>
      <c r="Q10" s="242"/>
      <c r="R10" s="242"/>
      <c r="S10" s="242"/>
      <c r="T10" s="11"/>
      <c r="U10" s="11"/>
      <c r="V10" s="11"/>
      <c r="W10" s="11"/>
      <c r="X10" s="11"/>
      <c r="Y10" s="11"/>
      <c r="Z10" s="11"/>
      <c r="AA10" s="11"/>
      <c r="AB10" s="11"/>
    </row>
    <row r="11" spans="1:28" s="10" customFormat="1" ht="18.75" x14ac:dyDescent="0.2">
      <c r="A11" s="243" t="str">
        <f>'1. паспорт местоположение'!A12</f>
        <v>К_172121228</v>
      </c>
      <c r="B11" s="243"/>
      <c r="C11" s="243"/>
      <c r="D11" s="243"/>
      <c r="E11" s="243"/>
      <c r="F11" s="243"/>
      <c r="G11" s="243"/>
      <c r="H11" s="243"/>
      <c r="I11" s="243"/>
      <c r="J11" s="243"/>
      <c r="K11" s="243"/>
      <c r="L11" s="243"/>
      <c r="M11" s="243"/>
      <c r="N11" s="243"/>
      <c r="O11" s="243"/>
      <c r="P11" s="243"/>
      <c r="Q11" s="243"/>
      <c r="R11" s="243"/>
      <c r="S11" s="243"/>
      <c r="T11" s="11"/>
      <c r="U11" s="11"/>
      <c r="V11" s="11"/>
      <c r="W11" s="11"/>
      <c r="X11" s="11"/>
      <c r="Y11" s="11"/>
      <c r="Z11" s="11"/>
      <c r="AA11" s="11"/>
      <c r="AB11" s="11"/>
    </row>
    <row r="12" spans="1:28" s="10" customFormat="1" ht="18.75" x14ac:dyDescent="0.2">
      <c r="A12" s="239" t="s">
        <v>6</v>
      </c>
      <c r="B12" s="239"/>
      <c r="C12" s="239"/>
      <c r="D12" s="239"/>
      <c r="E12" s="239"/>
      <c r="F12" s="239"/>
      <c r="G12" s="239"/>
      <c r="H12" s="239"/>
      <c r="I12" s="239"/>
      <c r="J12" s="239"/>
      <c r="K12" s="239"/>
      <c r="L12" s="239"/>
      <c r="M12" s="239"/>
      <c r="N12" s="239"/>
      <c r="O12" s="239"/>
      <c r="P12" s="239"/>
      <c r="Q12" s="239"/>
      <c r="R12" s="239"/>
      <c r="S12" s="239"/>
      <c r="T12" s="11"/>
      <c r="U12" s="11"/>
      <c r="V12" s="11"/>
      <c r="W12" s="11"/>
      <c r="X12" s="11"/>
      <c r="Y12" s="11"/>
      <c r="Z12" s="11"/>
      <c r="AA12" s="11"/>
      <c r="AB12" s="11"/>
    </row>
    <row r="13" spans="1:28" s="7"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8"/>
      <c r="U13" s="8"/>
      <c r="V13" s="8"/>
      <c r="W13" s="8"/>
      <c r="X13" s="8"/>
      <c r="Y13" s="8"/>
      <c r="Z13" s="8"/>
      <c r="AA13" s="8"/>
      <c r="AB13" s="8"/>
    </row>
    <row r="14" spans="1:28" s="2" customFormat="1" ht="15.75" x14ac:dyDescent="0.2">
      <c r="A14" s="243" t="str">
        <f>'1. паспорт местоположение'!A15</f>
        <v>Установка АСКУЭ согласно ПП №522 от 27.12.2018г., кол-во точек в 2020г.-300шт., 2021г.-461шт.</v>
      </c>
      <c r="B14" s="243"/>
      <c r="C14" s="243"/>
      <c r="D14" s="243"/>
      <c r="E14" s="243"/>
      <c r="F14" s="243"/>
      <c r="G14" s="243"/>
      <c r="H14" s="243"/>
      <c r="I14" s="243"/>
      <c r="J14" s="243"/>
      <c r="K14" s="243"/>
      <c r="L14" s="243"/>
      <c r="M14" s="243"/>
      <c r="N14" s="243"/>
      <c r="O14" s="243"/>
      <c r="P14" s="243"/>
      <c r="Q14" s="243"/>
      <c r="R14" s="243"/>
      <c r="S14" s="243"/>
      <c r="T14" s="6"/>
      <c r="U14" s="6"/>
      <c r="V14" s="6"/>
      <c r="W14" s="6"/>
      <c r="X14" s="6"/>
      <c r="Y14" s="6"/>
      <c r="Z14" s="6"/>
      <c r="AA14" s="6"/>
      <c r="AB14" s="6"/>
    </row>
    <row r="15" spans="1:28" s="2" customFormat="1" ht="15" customHeight="1" x14ac:dyDescent="0.2">
      <c r="A15" s="239" t="s">
        <v>5</v>
      </c>
      <c r="B15" s="239"/>
      <c r="C15" s="239"/>
      <c r="D15" s="239"/>
      <c r="E15" s="239"/>
      <c r="F15" s="239"/>
      <c r="G15" s="239"/>
      <c r="H15" s="239"/>
      <c r="I15" s="239"/>
      <c r="J15" s="239"/>
      <c r="K15" s="239"/>
      <c r="L15" s="239"/>
      <c r="M15" s="239"/>
      <c r="N15" s="239"/>
      <c r="O15" s="239"/>
      <c r="P15" s="239"/>
      <c r="Q15" s="239"/>
      <c r="R15" s="239"/>
      <c r="S15" s="239"/>
      <c r="T15" s="4"/>
      <c r="U15" s="4"/>
      <c r="V15" s="4"/>
      <c r="W15" s="4"/>
      <c r="X15" s="4"/>
      <c r="Y15" s="4"/>
      <c r="Z15" s="4"/>
      <c r="AA15" s="4"/>
      <c r="AB15" s="4"/>
    </row>
    <row r="16" spans="1:28" s="2" customFormat="1" ht="15" customHeight="1" x14ac:dyDescent="0.2">
      <c r="A16" s="244"/>
      <c r="B16" s="244"/>
      <c r="C16" s="244"/>
      <c r="D16" s="244"/>
      <c r="E16" s="244"/>
      <c r="F16" s="244"/>
      <c r="G16" s="244"/>
      <c r="H16" s="244"/>
      <c r="I16" s="244"/>
      <c r="J16" s="244"/>
      <c r="K16" s="244"/>
      <c r="L16" s="244"/>
      <c r="M16" s="244"/>
      <c r="N16" s="244"/>
      <c r="O16" s="244"/>
      <c r="P16" s="244"/>
      <c r="Q16" s="244"/>
      <c r="R16" s="244"/>
      <c r="S16" s="244"/>
      <c r="T16" s="3"/>
      <c r="U16" s="3"/>
      <c r="V16" s="3"/>
      <c r="W16" s="3"/>
      <c r="X16" s="3"/>
      <c r="Y16" s="3"/>
    </row>
    <row r="17" spans="1:28" s="2" customFormat="1" ht="45.75" customHeight="1" x14ac:dyDescent="0.2">
      <c r="A17" s="240" t="s">
        <v>445</v>
      </c>
      <c r="B17" s="240"/>
      <c r="C17" s="240"/>
      <c r="D17" s="240"/>
      <c r="E17" s="240"/>
      <c r="F17" s="240"/>
      <c r="G17" s="240"/>
      <c r="H17" s="240"/>
      <c r="I17" s="240"/>
      <c r="J17" s="240"/>
      <c r="K17" s="240"/>
      <c r="L17" s="240"/>
      <c r="M17" s="240"/>
      <c r="N17" s="240"/>
      <c r="O17" s="240"/>
      <c r="P17" s="240"/>
      <c r="Q17" s="240"/>
      <c r="R17" s="240"/>
      <c r="S17" s="240"/>
      <c r="T17" s="5"/>
      <c r="U17" s="5"/>
      <c r="V17" s="5"/>
      <c r="W17" s="5"/>
      <c r="X17" s="5"/>
      <c r="Y17" s="5"/>
      <c r="Z17" s="5"/>
      <c r="AA17" s="5"/>
      <c r="AB17" s="5"/>
    </row>
    <row r="18" spans="1:28" s="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3"/>
      <c r="U18" s="3"/>
      <c r="V18" s="3"/>
      <c r="W18" s="3"/>
      <c r="X18" s="3"/>
      <c r="Y18" s="3"/>
    </row>
    <row r="19" spans="1:28" s="2" customFormat="1" ht="54" customHeight="1" x14ac:dyDescent="0.2">
      <c r="A19" s="247" t="s">
        <v>4</v>
      </c>
      <c r="B19" s="247" t="s">
        <v>96</v>
      </c>
      <c r="C19" s="248" t="s">
        <v>340</v>
      </c>
      <c r="D19" s="247" t="s">
        <v>339</v>
      </c>
      <c r="E19" s="247" t="s">
        <v>95</v>
      </c>
      <c r="F19" s="247" t="s">
        <v>94</v>
      </c>
      <c r="G19" s="247" t="s">
        <v>335</v>
      </c>
      <c r="H19" s="247" t="s">
        <v>93</v>
      </c>
      <c r="I19" s="247" t="s">
        <v>92</v>
      </c>
      <c r="J19" s="247" t="s">
        <v>91</v>
      </c>
      <c r="K19" s="247" t="s">
        <v>90</v>
      </c>
      <c r="L19" s="247" t="s">
        <v>89</v>
      </c>
      <c r="M19" s="247" t="s">
        <v>88</v>
      </c>
      <c r="N19" s="247" t="s">
        <v>87</v>
      </c>
      <c r="O19" s="247" t="s">
        <v>86</v>
      </c>
      <c r="P19" s="247" t="s">
        <v>85</v>
      </c>
      <c r="Q19" s="247" t="s">
        <v>338</v>
      </c>
      <c r="R19" s="247"/>
      <c r="S19" s="250" t="s">
        <v>439</v>
      </c>
      <c r="T19" s="3"/>
      <c r="U19" s="3"/>
      <c r="V19" s="3"/>
      <c r="W19" s="3"/>
      <c r="X19" s="3"/>
      <c r="Y19" s="3"/>
    </row>
    <row r="20" spans="1:28" s="2" customFormat="1" ht="180.75" customHeight="1" x14ac:dyDescent="0.2">
      <c r="A20" s="247"/>
      <c r="B20" s="247"/>
      <c r="C20" s="249"/>
      <c r="D20" s="247"/>
      <c r="E20" s="247"/>
      <c r="F20" s="247"/>
      <c r="G20" s="247"/>
      <c r="H20" s="247"/>
      <c r="I20" s="247"/>
      <c r="J20" s="247"/>
      <c r="K20" s="247"/>
      <c r="L20" s="247"/>
      <c r="M20" s="247"/>
      <c r="N20" s="247"/>
      <c r="O20" s="247"/>
      <c r="P20" s="247"/>
      <c r="Q20" s="35" t="s">
        <v>336</v>
      </c>
      <c r="R20" s="36" t="s">
        <v>337</v>
      </c>
      <c r="S20" s="250"/>
      <c r="T20" s="26"/>
      <c r="U20" s="26"/>
      <c r="V20" s="26"/>
      <c r="W20" s="26"/>
      <c r="X20" s="26"/>
      <c r="Y20" s="26"/>
      <c r="Z20" s="25"/>
      <c r="AA20" s="25"/>
      <c r="AB20" s="25"/>
    </row>
    <row r="21" spans="1:28" s="2" customFormat="1" ht="18.75" x14ac:dyDescent="0.2">
      <c r="A21" s="35">
        <v>1</v>
      </c>
      <c r="B21" s="38">
        <v>2</v>
      </c>
      <c r="C21" s="35">
        <v>3</v>
      </c>
      <c r="D21" s="38">
        <v>4</v>
      </c>
      <c r="E21" s="35">
        <v>5</v>
      </c>
      <c r="F21" s="38">
        <v>6</v>
      </c>
      <c r="G21" s="162">
        <v>7</v>
      </c>
      <c r="H21" s="163">
        <v>8</v>
      </c>
      <c r="I21" s="162">
        <v>9</v>
      </c>
      <c r="J21" s="163">
        <v>10</v>
      </c>
      <c r="K21" s="162">
        <v>11</v>
      </c>
      <c r="L21" s="163">
        <v>12</v>
      </c>
      <c r="M21" s="162">
        <v>13</v>
      </c>
      <c r="N21" s="163">
        <v>14</v>
      </c>
      <c r="O21" s="162">
        <v>15</v>
      </c>
      <c r="P21" s="163">
        <v>16</v>
      </c>
      <c r="Q21" s="162">
        <v>17</v>
      </c>
      <c r="R21" s="163">
        <v>18</v>
      </c>
      <c r="S21" s="162">
        <v>19</v>
      </c>
      <c r="T21" s="26"/>
      <c r="U21" s="26"/>
      <c r="V21" s="26"/>
      <c r="W21" s="26"/>
      <c r="X21" s="26"/>
      <c r="Y21" s="26"/>
      <c r="Z21" s="25"/>
      <c r="AA21" s="25"/>
      <c r="AB21" s="25"/>
    </row>
    <row r="22" spans="1:28" s="2" customFormat="1" ht="32.25" customHeight="1" x14ac:dyDescent="0.2">
      <c r="A22" s="30" t="s">
        <v>490</v>
      </c>
      <c r="B22" s="30" t="s">
        <v>490</v>
      </c>
      <c r="C22" s="30" t="s">
        <v>490</v>
      </c>
      <c r="D22" s="30" t="s">
        <v>490</v>
      </c>
      <c r="E22" s="30" t="s">
        <v>490</v>
      </c>
      <c r="F22" s="30" t="s">
        <v>490</v>
      </c>
      <c r="G22" s="30" t="s">
        <v>490</v>
      </c>
      <c r="H22" s="30" t="s">
        <v>490</v>
      </c>
      <c r="I22" s="30" t="s">
        <v>490</v>
      </c>
      <c r="J22" s="30" t="s">
        <v>490</v>
      </c>
      <c r="K22" s="30" t="s">
        <v>490</v>
      </c>
      <c r="L22" s="30" t="s">
        <v>490</v>
      </c>
      <c r="M22" s="30" t="s">
        <v>490</v>
      </c>
      <c r="N22" s="30" t="s">
        <v>490</v>
      </c>
      <c r="O22" s="30" t="s">
        <v>490</v>
      </c>
      <c r="P22" s="30" t="s">
        <v>490</v>
      </c>
      <c r="Q22" s="30" t="s">
        <v>490</v>
      </c>
      <c r="R22" s="30" t="s">
        <v>490</v>
      </c>
      <c r="S22" s="30" t="s">
        <v>490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A15:S15"/>
    <mergeCell ref="A16:S16"/>
    <mergeCell ref="A17:S17"/>
    <mergeCell ref="A18:S18"/>
    <mergeCell ref="A9:S9"/>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workbookViewId="0">
      <selection activeCell="A16" sqref="A16:T16"/>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38" t="str">
        <f>'1. паспорт местоположение'!A5</f>
        <v>Год раскрытия информации: 2021 год</v>
      </c>
      <c r="B6" s="238"/>
      <c r="C6" s="238"/>
      <c r="D6" s="238"/>
      <c r="E6" s="238"/>
      <c r="F6" s="238"/>
      <c r="G6" s="238"/>
      <c r="H6" s="238"/>
      <c r="I6" s="238"/>
      <c r="J6" s="238"/>
      <c r="K6" s="238"/>
      <c r="L6" s="238"/>
      <c r="M6" s="238"/>
      <c r="N6" s="238"/>
      <c r="O6" s="238"/>
      <c r="P6" s="238"/>
      <c r="Q6" s="238"/>
      <c r="R6" s="238"/>
      <c r="S6" s="238"/>
      <c r="T6" s="238"/>
    </row>
    <row r="7" spans="1:20" s="10" customFormat="1" x14ac:dyDescent="0.2">
      <c r="A7" s="15">
        <v>3</v>
      </c>
      <c r="H7" s="14"/>
    </row>
    <row r="8" spans="1:20" s="10" customFormat="1" ht="18.75" x14ac:dyDescent="0.2">
      <c r="A8" s="242" t="s">
        <v>8</v>
      </c>
      <c r="B8" s="242"/>
      <c r="C8" s="242"/>
      <c r="D8" s="242"/>
      <c r="E8" s="242"/>
      <c r="F8" s="242"/>
      <c r="G8" s="242"/>
      <c r="H8" s="242"/>
      <c r="I8" s="242"/>
      <c r="J8" s="242"/>
      <c r="K8" s="242"/>
      <c r="L8" s="242"/>
      <c r="M8" s="242"/>
      <c r="N8" s="242"/>
      <c r="O8" s="242"/>
      <c r="P8" s="242"/>
      <c r="Q8" s="242"/>
      <c r="R8" s="242"/>
      <c r="S8" s="242"/>
      <c r="T8" s="242"/>
    </row>
    <row r="9" spans="1:20" s="10" customFormat="1" ht="18.75" x14ac:dyDescent="0.2">
      <c r="A9" s="242"/>
      <c r="B9" s="242"/>
      <c r="C9" s="242"/>
      <c r="D9" s="242"/>
      <c r="E9" s="242"/>
      <c r="F9" s="242"/>
      <c r="G9" s="242"/>
      <c r="H9" s="242"/>
      <c r="I9" s="242"/>
      <c r="J9" s="242"/>
      <c r="K9" s="242"/>
      <c r="L9" s="242"/>
      <c r="M9" s="242"/>
      <c r="N9" s="242"/>
      <c r="O9" s="242"/>
      <c r="P9" s="242"/>
      <c r="Q9" s="242"/>
      <c r="R9" s="242"/>
      <c r="S9" s="242"/>
      <c r="T9" s="242"/>
    </row>
    <row r="10" spans="1:20" s="10" customFormat="1" ht="18.75" customHeight="1" x14ac:dyDescent="0.2">
      <c r="A10" s="243" t="str">
        <f>'1. паспорт местоположение'!A9</f>
        <v>ООО "Электрические сети"</v>
      </c>
      <c r="B10" s="243"/>
      <c r="C10" s="243"/>
      <c r="D10" s="243"/>
      <c r="E10" s="243"/>
      <c r="F10" s="243"/>
      <c r="G10" s="243"/>
      <c r="H10" s="243"/>
      <c r="I10" s="243"/>
      <c r="J10" s="243"/>
      <c r="K10" s="243"/>
      <c r="L10" s="243"/>
      <c r="M10" s="243"/>
      <c r="N10" s="243"/>
      <c r="O10" s="243"/>
      <c r="P10" s="243"/>
      <c r="Q10" s="243"/>
      <c r="R10" s="243"/>
      <c r="S10" s="243"/>
      <c r="T10" s="243"/>
    </row>
    <row r="11" spans="1:20" s="10" customFormat="1" ht="18.75" customHeight="1" x14ac:dyDescent="0.2">
      <c r="A11" s="239" t="s">
        <v>7</v>
      </c>
      <c r="B11" s="239"/>
      <c r="C11" s="239"/>
      <c r="D11" s="239"/>
      <c r="E11" s="239"/>
      <c r="F11" s="239"/>
      <c r="G11" s="239"/>
      <c r="H11" s="239"/>
      <c r="I11" s="239"/>
      <c r="J11" s="239"/>
      <c r="K11" s="239"/>
      <c r="L11" s="239"/>
      <c r="M11" s="239"/>
      <c r="N11" s="239"/>
      <c r="O11" s="239"/>
      <c r="P11" s="239"/>
      <c r="Q11" s="239"/>
      <c r="R11" s="239"/>
      <c r="S11" s="239"/>
      <c r="T11" s="239"/>
    </row>
    <row r="12" spans="1:20" s="10" customFormat="1" ht="18.75" x14ac:dyDescent="0.2">
      <c r="A12" s="242"/>
      <c r="B12" s="242"/>
      <c r="C12" s="242"/>
      <c r="D12" s="242"/>
      <c r="E12" s="242"/>
      <c r="F12" s="242"/>
      <c r="G12" s="242"/>
      <c r="H12" s="242"/>
      <c r="I12" s="242"/>
      <c r="J12" s="242"/>
      <c r="K12" s="242"/>
      <c r="L12" s="242"/>
      <c r="M12" s="242"/>
      <c r="N12" s="242"/>
      <c r="O12" s="242"/>
      <c r="P12" s="242"/>
      <c r="Q12" s="242"/>
      <c r="R12" s="242"/>
      <c r="S12" s="242"/>
      <c r="T12" s="242"/>
    </row>
    <row r="13" spans="1:20" s="10" customFormat="1" ht="18.75" customHeight="1" x14ac:dyDescent="0.2">
      <c r="A13" s="243" t="str">
        <f>'1. паспорт местоположение'!A12</f>
        <v>К_172121228</v>
      </c>
      <c r="B13" s="243"/>
      <c r="C13" s="243"/>
      <c r="D13" s="243"/>
      <c r="E13" s="243"/>
      <c r="F13" s="243"/>
      <c r="G13" s="243"/>
      <c r="H13" s="243"/>
      <c r="I13" s="243"/>
      <c r="J13" s="243"/>
      <c r="K13" s="243"/>
      <c r="L13" s="243"/>
      <c r="M13" s="243"/>
      <c r="N13" s="243"/>
      <c r="O13" s="243"/>
      <c r="P13" s="243"/>
      <c r="Q13" s="243"/>
      <c r="R13" s="243"/>
      <c r="S13" s="243"/>
      <c r="T13" s="243"/>
    </row>
    <row r="14" spans="1:20" s="10" customFormat="1" ht="18.75" customHeight="1" x14ac:dyDescent="0.2">
      <c r="A14" s="239" t="s">
        <v>6</v>
      </c>
      <c r="B14" s="239"/>
      <c r="C14" s="239"/>
      <c r="D14" s="239"/>
      <c r="E14" s="239"/>
      <c r="F14" s="239"/>
      <c r="G14" s="239"/>
      <c r="H14" s="239"/>
      <c r="I14" s="239"/>
      <c r="J14" s="239"/>
      <c r="K14" s="239"/>
      <c r="L14" s="239"/>
      <c r="M14" s="239"/>
      <c r="N14" s="239"/>
      <c r="O14" s="239"/>
      <c r="P14" s="239"/>
      <c r="Q14" s="239"/>
      <c r="R14" s="239"/>
      <c r="S14" s="239"/>
      <c r="T14" s="239"/>
    </row>
    <row r="15" spans="1:20" s="7"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2" customFormat="1" x14ac:dyDescent="0.2">
      <c r="A16" s="243" t="str">
        <f>'1. паспорт местоположение'!A15</f>
        <v>Установка АСКУЭ согласно ПП №522 от 27.12.2018г., кол-во точек в 2020г.-300шт., 2021г.-461шт.</v>
      </c>
      <c r="B16" s="243"/>
      <c r="C16" s="243"/>
      <c r="D16" s="243"/>
      <c r="E16" s="243"/>
      <c r="F16" s="243"/>
      <c r="G16" s="243"/>
      <c r="H16" s="243"/>
      <c r="I16" s="243"/>
      <c r="J16" s="243"/>
      <c r="K16" s="243"/>
      <c r="L16" s="243"/>
      <c r="M16" s="243"/>
      <c r="N16" s="243"/>
      <c r="O16" s="243"/>
      <c r="P16" s="243"/>
      <c r="Q16" s="243"/>
      <c r="R16" s="243"/>
      <c r="S16" s="243"/>
      <c r="T16" s="243"/>
    </row>
    <row r="17" spans="1:113" s="2" customFormat="1" ht="15" customHeight="1" x14ac:dyDescent="0.2">
      <c r="A17" s="239" t="s">
        <v>5</v>
      </c>
      <c r="B17" s="239"/>
      <c r="C17" s="239"/>
      <c r="D17" s="239"/>
      <c r="E17" s="239"/>
      <c r="F17" s="239"/>
      <c r="G17" s="239"/>
      <c r="H17" s="239"/>
      <c r="I17" s="239"/>
      <c r="J17" s="239"/>
      <c r="K17" s="239"/>
      <c r="L17" s="239"/>
      <c r="M17" s="239"/>
      <c r="N17" s="239"/>
      <c r="O17" s="239"/>
      <c r="P17" s="239"/>
      <c r="Q17" s="239"/>
      <c r="R17" s="239"/>
      <c r="S17" s="239"/>
      <c r="T17" s="239"/>
    </row>
    <row r="18" spans="1:113"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2" customFormat="1" ht="15" customHeight="1" x14ac:dyDescent="0.2">
      <c r="A19" s="241" t="s">
        <v>449</v>
      </c>
      <c r="B19" s="241"/>
      <c r="C19" s="241"/>
      <c r="D19" s="241"/>
      <c r="E19" s="241"/>
      <c r="F19" s="241"/>
      <c r="G19" s="241"/>
      <c r="H19" s="241"/>
      <c r="I19" s="241"/>
      <c r="J19" s="241"/>
      <c r="K19" s="241"/>
      <c r="L19" s="241"/>
      <c r="M19" s="241"/>
      <c r="N19" s="241"/>
      <c r="O19" s="241"/>
      <c r="P19" s="241"/>
      <c r="Q19" s="241"/>
      <c r="R19" s="241"/>
      <c r="S19" s="241"/>
      <c r="T19" s="241"/>
    </row>
    <row r="20" spans="1:113" s="50"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2" t="s">
        <v>4</v>
      </c>
      <c r="B21" s="252" t="s">
        <v>217</v>
      </c>
      <c r="C21" s="253"/>
      <c r="D21" s="256" t="s">
        <v>118</v>
      </c>
      <c r="E21" s="252" t="s">
        <v>477</v>
      </c>
      <c r="F21" s="253"/>
      <c r="G21" s="252" t="s">
        <v>238</v>
      </c>
      <c r="H21" s="253"/>
      <c r="I21" s="252" t="s">
        <v>117</v>
      </c>
      <c r="J21" s="253"/>
      <c r="K21" s="256" t="s">
        <v>116</v>
      </c>
      <c r="L21" s="252" t="s">
        <v>115</v>
      </c>
      <c r="M21" s="253"/>
      <c r="N21" s="252" t="s">
        <v>474</v>
      </c>
      <c r="O21" s="253"/>
      <c r="P21" s="256" t="s">
        <v>114</v>
      </c>
      <c r="Q21" s="259" t="s">
        <v>113</v>
      </c>
      <c r="R21" s="260"/>
      <c r="S21" s="259" t="s">
        <v>112</v>
      </c>
      <c r="T21" s="261"/>
    </row>
    <row r="22" spans="1:113" ht="204.75" customHeight="1" x14ac:dyDescent="0.25">
      <c r="A22" s="263"/>
      <c r="B22" s="254"/>
      <c r="C22" s="255"/>
      <c r="D22" s="258"/>
      <c r="E22" s="254"/>
      <c r="F22" s="255"/>
      <c r="G22" s="254"/>
      <c r="H22" s="255"/>
      <c r="I22" s="254"/>
      <c r="J22" s="255"/>
      <c r="K22" s="257"/>
      <c r="L22" s="254"/>
      <c r="M22" s="255"/>
      <c r="N22" s="254"/>
      <c r="O22" s="255"/>
      <c r="P22" s="257"/>
      <c r="Q22" s="92" t="s">
        <v>111</v>
      </c>
      <c r="R22" s="92" t="s">
        <v>448</v>
      </c>
      <c r="S22" s="92" t="s">
        <v>110</v>
      </c>
      <c r="T22" s="92" t="s">
        <v>109</v>
      </c>
    </row>
    <row r="23" spans="1:113" ht="51.75" customHeight="1" x14ac:dyDescent="0.25">
      <c r="A23" s="264"/>
      <c r="B23" s="168" t="s">
        <v>107</v>
      </c>
      <c r="C23" s="168" t="s">
        <v>108</v>
      </c>
      <c r="D23" s="257"/>
      <c r="E23" s="168" t="s">
        <v>107</v>
      </c>
      <c r="F23" s="168" t="s">
        <v>108</v>
      </c>
      <c r="G23" s="168" t="s">
        <v>107</v>
      </c>
      <c r="H23" s="168" t="s">
        <v>108</v>
      </c>
      <c r="I23" s="168" t="s">
        <v>107</v>
      </c>
      <c r="J23" s="168" t="s">
        <v>108</v>
      </c>
      <c r="K23" s="168" t="s">
        <v>107</v>
      </c>
      <c r="L23" s="168" t="s">
        <v>107</v>
      </c>
      <c r="M23" s="168" t="s">
        <v>108</v>
      </c>
      <c r="N23" s="168" t="s">
        <v>107</v>
      </c>
      <c r="O23" s="168" t="s">
        <v>108</v>
      </c>
      <c r="P23" s="169" t="s">
        <v>107</v>
      </c>
      <c r="Q23" s="92" t="s">
        <v>107</v>
      </c>
      <c r="R23" s="92" t="s">
        <v>107</v>
      </c>
      <c r="S23" s="92" t="s">
        <v>107</v>
      </c>
      <c r="T23" s="9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223" t="s">
        <v>490</v>
      </c>
      <c r="B25" s="223" t="s">
        <v>490</v>
      </c>
      <c r="C25" s="223" t="s">
        <v>490</v>
      </c>
      <c r="D25" s="223" t="s">
        <v>490</v>
      </c>
      <c r="E25" s="223" t="s">
        <v>490</v>
      </c>
      <c r="F25" s="223" t="s">
        <v>490</v>
      </c>
      <c r="G25" s="223" t="s">
        <v>490</v>
      </c>
      <c r="H25" s="223" t="s">
        <v>490</v>
      </c>
      <c r="I25" s="223" t="s">
        <v>490</v>
      </c>
      <c r="J25" s="223" t="s">
        <v>490</v>
      </c>
      <c r="K25" s="223" t="s">
        <v>490</v>
      </c>
      <c r="L25" s="223" t="s">
        <v>490</v>
      </c>
      <c r="M25" s="223" t="s">
        <v>490</v>
      </c>
      <c r="N25" s="223" t="s">
        <v>490</v>
      </c>
      <c r="O25" s="223" t="s">
        <v>490</v>
      </c>
      <c r="P25" s="223" t="s">
        <v>490</v>
      </c>
      <c r="Q25" s="223" t="s">
        <v>490</v>
      </c>
      <c r="R25" s="223" t="s">
        <v>490</v>
      </c>
      <c r="S25" s="223" t="s">
        <v>490</v>
      </c>
      <c r="T25" s="223" t="s">
        <v>490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51" t="s">
        <v>483</v>
      </c>
      <c r="C29" s="251"/>
      <c r="D29" s="251"/>
      <c r="E29" s="251"/>
      <c r="F29" s="251"/>
      <c r="G29" s="251"/>
      <c r="H29" s="251"/>
      <c r="I29" s="251"/>
      <c r="J29" s="251"/>
      <c r="K29" s="251"/>
      <c r="L29" s="251"/>
      <c r="M29" s="251"/>
      <c r="N29" s="251"/>
      <c r="O29" s="251"/>
      <c r="P29" s="251"/>
      <c r="Q29" s="251"/>
      <c r="R29" s="251"/>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447</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 ref="A14:T14"/>
    <mergeCell ref="B29:R29"/>
    <mergeCell ref="L21:M22"/>
    <mergeCell ref="N21:O22"/>
    <mergeCell ref="P21:P22"/>
    <mergeCell ref="D21:D23"/>
    <mergeCell ref="E21:F22"/>
    <mergeCell ref="G21:H22"/>
    <mergeCell ref="I21:J22"/>
    <mergeCell ref="K21:K22"/>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70" zoomScaleNormal="70" workbookViewId="0">
      <selection activeCell="E15" sqref="E15:Y15"/>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38" t="str">
        <f>'1. паспорт местоположение'!A5</f>
        <v>Год раскрытия информации: 2021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row>
    <row r="6" spans="1:27" s="10" customFormat="1" x14ac:dyDescent="0.2">
      <c r="A6" s="171"/>
      <c r="B6" s="171"/>
      <c r="C6" s="171"/>
      <c r="D6" s="171"/>
      <c r="E6" s="171"/>
      <c r="F6" s="171"/>
      <c r="G6" s="171"/>
      <c r="H6" s="171"/>
      <c r="I6" s="171"/>
      <c r="J6" s="171"/>
      <c r="K6" s="171"/>
      <c r="L6" s="171"/>
      <c r="M6" s="171"/>
      <c r="N6" s="171"/>
      <c r="O6" s="171"/>
      <c r="P6" s="171"/>
      <c r="Q6" s="171"/>
      <c r="R6" s="171"/>
      <c r="S6" s="171"/>
      <c r="T6" s="171"/>
    </row>
    <row r="7" spans="1:27" s="10" customFormat="1" ht="18.75" x14ac:dyDescent="0.2">
      <c r="E7" s="242" t="s">
        <v>8</v>
      </c>
      <c r="F7" s="242"/>
      <c r="G7" s="242"/>
      <c r="H7" s="242"/>
      <c r="I7" s="242"/>
      <c r="J7" s="242"/>
      <c r="K7" s="242"/>
      <c r="L7" s="242"/>
      <c r="M7" s="242"/>
      <c r="N7" s="242"/>
      <c r="O7" s="242"/>
      <c r="P7" s="242"/>
      <c r="Q7" s="242"/>
      <c r="R7" s="242"/>
      <c r="S7" s="242"/>
      <c r="T7" s="242"/>
      <c r="U7" s="242"/>
      <c r="V7" s="242"/>
      <c r="W7" s="242"/>
      <c r="X7" s="242"/>
      <c r="Y7" s="24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3" t="str">
        <f>'1. паспорт местоположение'!A9</f>
        <v>ООО "Электрические сети"</v>
      </c>
      <c r="F9" s="243"/>
      <c r="G9" s="243"/>
      <c r="H9" s="243"/>
      <c r="I9" s="243"/>
      <c r="J9" s="243"/>
      <c r="K9" s="243"/>
      <c r="L9" s="243"/>
      <c r="M9" s="243"/>
      <c r="N9" s="243"/>
      <c r="O9" s="243"/>
      <c r="P9" s="243"/>
      <c r="Q9" s="243"/>
      <c r="R9" s="243"/>
      <c r="S9" s="243"/>
      <c r="T9" s="243"/>
      <c r="U9" s="243"/>
      <c r="V9" s="243"/>
      <c r="W9" s="243"/>
      <c r="X9" s="243"/>
      <c r="Y9" s="243"/>
    </row>
    <row r="10" spans="1:27" s="10" customFormat="1" ht="18.75" customHeight="1" x14ac:dyDescent="0.2">
      <c r="E10" s="239" t="s">
        <v>7</v>
      </c>
      <c r="F10" s="239"/>
      <c r="G10" s="239"/>
      <c r="H10" s="239"/>
      <c r="I10" s="239"/>
      <c r="J10" s="239"/>
      <c r="K10" s="239"/>
      <c r="L10" s="239"/>
      <c r="M10" s="239"/>
      <c r="N10" s="239"/>
      <c r="O10" s="239"/>
      <c r="P10" s="239"/>
      <c r="Q10" s="239"/>
      <c r="R10" s="239"/>
      <c r="S10" s="239"/>
      <c r="T10" s="239"/>
      <c r="U10" s="239"/>
      <c r="V10" s="239"/>
      <c r="W10" s="239"/>
      <c r="X10" s="239"/>
      <c r="Y10" s="23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3" t="str">
        <f>'1. паспорт местоположение'!A12</f>
        <v>К_172121228</v>
      </c>
      <c r="F12" s="243"/>
      <c r="G12" s="243"/>
      <c r="H12" s="243"/>
      <c r="I12" s="243"/>
      <c r="J12" s="243"/>
      <c r="K12" s="243"/>
      <c r="L12" s="243"/>
      <c r="M12" s="243"/>
      <c r="N12" s="243"/>
      <c r="O12" s="243"/>
      <c r="P12" s="243"/>
      <c r="Q12" s="243"/>
      <c r="R12" s="243"/>
      <c r="S12" s="243"/>
      <c r="T12" s="243"/>
      <c r="U12" s="243"/>
      <c r="V12" s="243"/>
      <c r="W12" s="243"/>
      <c r="X12" s="243"/>
      <c r="Y12" s="243"/>
    </row>
    <row r="13" spans="1:27" s="10" customFormat="1" ht="18.75" customHeight="1" x14ac:dyDescent="0.2">
      <c r="E13" s="239" t="s">
        <v>6</v>
      </c>
      <c r="F13" s="239"/>
      <c r="G13" s="239"/>
      <c r="H13" s="239"/>
      <c r="I13" s="239"/>
      <c r="J13" s="239"/>
      <c r="K13" s="239"/>
      <c r="L13" s="239"/>
      <c r="M13" s="239"/>
      <c r="N13" s="239"/>
      <c r="O13" s="239"/>
      <c r="P13" s="239"/>
      <c r="Q13" s="239"/>
      <c r="R13" s="239"/>
      <c r="S13" s="239"/>
      <c r="T13" s="239"/>
      <c r="U13" s="239"/>
      <c r="V13" s="239"/>
      <c r="W13" s="239"/>
      <c r="X13" s="239"/>
      <c r="Y13" s="23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3" t="str">
        <f>'1. паспорт местоположение'!A15</f>
        <v>Установка АСКУЭ согласно ПП №522 от 27.12.2018г., кол-во точек в 2020г.-300шт., 2021г.-461шт.</v>
      </c>
      <c r="F15" s="243"/>
      <c r="G15" s="243"/>
      <c r="H15" s="243"/>
      <c r="I15" s="243"/>
      <c r="J15" s="243"/>
      <c r="K15" s="243"/>
      <c r="L15" s="243"/>
      <c r="M15" s="243"/>
      <c r="N15" s="243"/>
      <c r="O15" s="243"/>
      <c r="P15" s="243"/>
      <c r="Q15" s="243"/>
      <c r="R15" s="243"/>
      <c r="S15" s="243"/>
      <c r="T15" s="243"/>
      <c r="U15" s="243"/>
      <c r="V15" s="243"/>
      <c r="W15" s="243"/>
      <c r="X15" s="243"/>
      <c r="Y15" s="243"/>
    </row>
    <row r="16" spans="1:27" s="2" customFormat="1" ht="15" customHeight="1" x14ac:dyDescent="0.2">
      <c r="E16" s="239" t="s">
        <v>5</v>
      </c>
      <c r="F16" s="239"/>
      <c r="G16" s="239"/>
      <c r="H16" s="239"/>
      <c r="I16" s="239"/>
      <c r="J16" s="239"/>
      <c r="K16" s="239"/>
      <c r="L16" s="239"/>
      <c r="M16" s="239"/>
      <c r="N16" s="239"/>
      <c r="O16" s="239"/>
      <c r="P16" s="239"/>
      <c r="Q16" s="239"/>
      <c r="R16" s="239"/>
      <c r="S16" s="239"/>
      <c r="T16" s="239"/>
      <c r="U16" s="239"/>
      <c r="V16" s="239"/>
      <c r="W16" s="239"/>
      <c r="X16" s="239"/>
      <c r="Y16" s="23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1"/>
      <c r="F18" s="241"/>
      <c r="G18" s="241"/>
      <c r="H18" s="241"/>
      <c r="I18" s="241"/>
      <c r="J18" s="241"/>
      <c r="K18" s="241"/>
      <c r="L18" s="241"/>
      <c r="M18" s="241"/>
      <c r="N18" s="241"/>
      <c r="O18" s="241"/>
      <c r="P18" s="241"/>
      <c r="Q18" s="241"/>
      <c r="R18" s="241"/>
      <c r="S18" s="241"/>
      <c r="T18" s="241"/>
      <c r="U18" s="241"/>
      <c r="V18" s="241"/>
      <c r="W18" s="241"/>
      <c r="X18" s="241"/>
      <c r="Y18" s="241"/>
    </row>
    <row r="19" spans="1:27" ht="25.5" customHeight="1" x14ac:dyDescent="0.25">
      <c r="A19" s="241" t="s">
        <v>451</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row>
    <row r="20" spans="1:27" s="50" customFormat="1" ht="21" customHeight="1" x14ac:dyDescent="0.25"/>
    <row r="21" spans="1:27" ht="15.75" customHeight="1" x14ac:dyDescent="0.25">
      <c r="A21" s="266" t="s">
        <v>4</v>
      </c>
      <c r="B21" s="268" t="s">
        <v>458</v>
      </c>
      <c r="C21" s="269"/>
      <c r="D21" s="268" t="s">
        <v>460</v>
      </c>
      <c r="E21" s="269"/>
      <c r="F21" s="259" t="s">
        <v>90</v>
      </c>
      <c r="G21" s="261"/>
      <c r="H21" s="261"/>
      <c r="I21" s="260"/>
      <c r="J21" s="266" t="s">
        <v>461</v>
      </c>
      <c r="K21" s="268" t="s">
        <v>462</v>
      </c>
      <c r="L21" s="269"/>
      <c r="M21" s="268" t="s">
        <v>463</v>
      </c>
      <c r="N21" s="269"/>
      <c r="O21" s="268" t="s">
        <v>450</v>
      </c>
      <c r="P21" s="269"/>
      <c r="Q21" s="268" t="s">
        <v>123</v>
      </c>
      <c r="R21" s="269"/>
      <c r="S21" s="266" t="s">
        <v>122</v>
      </c>
      <c r="T21" s="266" t="s">
        <v>464</v>
      </c>
      <c r="U21" s="266" t="s">
        <v>459</v>
      </c>
      <c r="V21" s="268" t="s">
        <v>121</v>
      </c>
      <c r="W21" s="269"/>
      <c r="X21" s="259" t="s">
        <v>113</v>
      </c>
      <c r="Y21" s="261"/>
      <c r="Z21" s="259" t="s">
        <v>112</v>
      </c>
      <c r="AA21" s="261"/>
    </row>
    <row r="22" spans="1:27" ht="216" customHeight="1" x14ac:dyDescent="0.25">
      <c r="A22" s="272"/>
      <c r="B22" s="270"/>
      <c r="C22" s="271"/>
      <c r="D22" s="270"/>
      <c r="E22" s="271"/>
      <c r="F22" s="259" t="s">
        <v>120</v>
      </c>
      <c r="G22" s="260"/>
      <c r="H22" s="259" t="s">
        <v>119</v>
      </c>
      <c r="I22" s="260"/>
      <c r="J22" s="267"/>
      <c r="K22" s="270"/>
      <c r="L22" s="271"/>
      <c r="M22" s="270"/>
      <c r="N22" s="271"/>
      <c r="O22" s="270"/>
      <c r="P22" s="271"/>
      <c r="Q22" s="270"/>
      <c r="R22" s="271"/>
      <c r="S22" s="267"/>
      <c r="T22" s="267"/>
      <c r="U22" s="267"/>
      <c r="V22" s="270"/>
      <c r="W22" s="271"/>
      <c r="X22" s="92" t="s">
        <v>111</v>
      </c>
      <c r="Y22" s="92" t="s">
        <v>448</v>
      </c>
      <c r="Z22" s="92" t="s">
        <v>110</v>
      </c>
      <c r="AA22" s="92" t="s">
        <v>109</v>
      </c>
    </row>
    <row r="23" spans="1:27" ht="60" customHeight="1" x14ac:dyDescent="0.25">
      <c r="A23" s="267"/>
      <c r="B23" s="93" t="s">
        <v>107</v>
      </c>
      <c r="C23" s="93" t="s">
        <v>108</v>
      </c>
      <c r="D23" s="93" t="s">
        <v>107</v>
      </c>
      <c r="E23" s="93" t="s">
        <v>108</v>
      </c>
      <c r="F23" s="93" t="s">
        <v>107</v>
      </c>
      <c r="G23" s="93" t="s">
        <v>108</v>
      </c>
      <c r="H23" s="93" t="s">
        <v>107</v>
      </c>
      <c r="I23" s="93" t="s">
        <v>108</v>
      </c>
      <c r="J23" s="93" t="s">
        <v>107</v>
      </c>
      <c r="K23" s="93" t="s">
        <v>107</v>
      </c>
      <c r="L23" s="93" t="s">
        <v>108</v>
      </c>
      <c r="M23" s="93" t="s">
        <v>107</v>
      </c>
      <c r="N23" s="93" t="s">
        <v>108</v>
      </c>
      <c r="O23" s="93" t="s">
        <v>107</v>
      </c>
      <c r="P23" s="93" t="s">
        <v>108</v>
      </c>
      <c r="Q23" s="93" t="s">
        <v>107</v>
      </c>
      <c r="R23" s="93" t="s">
        <v>108</v>
      </c>
      <c r="S23" s="93" t="s">
        <v>107</v>
      </c>
      <c r="T23" s="93" t="s">
        <v>107</v>
      </c>
      <c r="U23" s="93" t="s">
        <v>107</v>
      </c>
      <c r="V23" s="93" t="s">
        <v>107</v>
      </c>
      <c r="W23" s="93" t="s">
        <v>108</v>
      </c>
      <c r="X23" s="93" t="s">
        <v>107</v>
      </c>
      <c r="Y23" s="93" t="s">
        <v>107</v>
      </c>
      <c r="Z23" s="92" t="s">
        <v>107</v>
      </c>
      <c r="AA23" s="92" t="s">
        <v>107</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50" customFormat="1" ht="24" customHeight="1" x14ac:dyDescent="0.25">
      <c r="A25" s="223" t="s">
        <v>490</v>
      </c>
      <c r="B25" s="223" t="s">
        <v>490</v>
      </c>
      <c r="C25" s="223" t="s">
        <v>490</v>
      </c>
      <c r="D25" s="223" t="s">
        <v>490</v>
      </c>
      <c r="E25" s="223" t="s">
        <v>490</v>
      </c>
      <c r="F25" s="223" t="s">
        <v>490</v>
      </c>
      <c r="G25" s="223" t="s">
        <v>490</v>
      </c>
      <c r="H25" s="223" t="s">
        <v>490</v>
      </c>
      <c r="I25" s="223" t="s">
        <v>490</v>
      </c>
      <c r="J25" s="223" t="s">
        <v>490</v>
      </c>
      <c r="K25" s="223" t="s">
        <v>490</v>
      </c>
      <c r="L25" s="223" t="s">
        <v>490</v>
      </c>
      <c r="M25" s="223" t="s">
        <v>490</v>
      </c>
      <c r="N25" s="223" t="s">
        <v>490</v>
      </c>
      <c r="O25" s="223" t="s">
        <v>490</v>
      </c>
      <c r="P25" s="223" t="s">
        <v>490</v>
      </c>
      <c r="Q25" s="223" t="s">
        <v>490</v>
      </c>
      <c r="R25" s="223" t="s">
        <v>490</v>
      </c>
      <c r="S25" s="223" t="s">
        <v>490</v>
      </c>
      <c r="T25" s="223" t="s">
        <v>490</v>
      </c>
      <c r="U25" s="223" t="s">
        <v>490</v>
      </c>
      <c r="V25" s="223" t="s">
        <v>490</v>
      </c>
      <c r="W25" s="223" t="s">
        <v>490</v>
      </c>
      <c r="X25" s="223" t="s">
        <v>490</v>
      </c>
      <c r="Y25" s="223" t="s">
        <v>490</v>
      </c>
      <c r="Z25" s="223" t="s">
        <v>490</v>
      </c>
      <c r="AA25" s="223" t="s">
        <v>490</v>
      </c>
    </row>
    <row r="26" spans="1:27" ht="3" customHeight="1" x14ac:dyDescent="0.25">
      <c r="X26" s="94"/>
      <c r="Y26" s="95"/>
      <c r="Z26" s="43"/>
      <c r="AA26" s="43"/>
    </row>
    <row r="27" spans="1:27" s="48" customFormat="1" ht="12.75" x14ac:dyDescent="0.2">
      <c r="A27" s="49"/>
      <c r="B27" s="49"/>
      <c r="C27" s="49"/>
      <c r="E27" s="49"/>
      <c r="X27" s="96"/>
      <c r="Y27" s="96"/>
      <c r="Z27" s="96"/>
      <c r="AA27" s="96"/>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70" zoomScaleNormal="70" zoomScaleSheetLayoutView="7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38" t="str">
        <f>'1. паспорт местоположение'!A5</f>
        <v>Год раскрытия информации: 2021 год</v>
      </c>
      <c r="B5" s="238"/>
      <c r="C5" s="238"/>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x14ac:dyDescent="0.3">
      <c r="A6" s="15"/>
      <c r="E6" s="14"/>
      <c r="F6" s="14"/>
      <c r="G6" s="13"/>
    </row>
    <row r="7" spans="1:29" s="10" customFormat="1" ht="18.75" x14ac:dyDescent="0.2">
      <c r="A7" s="242" t="s">
        <v>8</v>
      </c>
      <c r="B7" s="242"/>
      <c r="C7" s="242"/>
      <c r="D7" s="11"/>
      <c r="E7" s="11"/>
      <c r="F7" s="11"/>
      <c r="G7" s="11"/>
      <c r="H7" s="11"/>
      <c r="I7" s="11"/>
      <c r="J7" s="11"/>
      <c r="K7" s="11"/>
      <c r="L7" s="11"/>
      <c r="M7" s="11"/>
      <c r="N7" s="11"/>
      <c r="O7" s="11"/>
      <c r="P7" s="11"/>
      <c r="Q7" s="11"/>
      <c r="R7" s="11"/>
      <c r="S7" s="11"/>
      <c r="T7" s="11"/>
      <c r="U7" s="11"/>
    </row>
    <row r="8" spans="1:29" s="10" customFormat="1" ht="18.75" x14ac:dyDescent="0.2">
      <c r="A8" s="242"/>
      <c r="B8" s="242"/>
      <c r="C8" s="242"/>
      <c r="D8" s="12"/>
      <c r="E8" s="12"/>
      <c r="F8" s="12"/>
      <c r="G8" s="12"/>
      <c r="H8" s="11"/>
      <c r="I8" s="11"/>
      <c r="J8" s="11"/>
      <c r="K8" s="11"/>
      <c r="L8" s="11"/>
      <c r="M8" s="11"/>
      <c r="N8" s="11"/>
      <c r="O8" s="11"/>
      <c r="P8" s="11"/>
      <c r="Q8" s="11"/>
      <c r="R8" s="11"/>
      <c r="S8" s="11"/>
      <c r="T8" s="11"/>
      <c r="U8" s="11"/>
    </row>
    <row r="9" spans="1:29" s="10" customFormat="1" ht="18.75" x14ac:dyDescent="0.2">
      <c r="A9" s="243" t="str">
        <f>'1. паспорт местоположение'!A9</f>
        <v>ООО "Электрические сети"</v>
      </c>
      <c r="B9" s="243"/>
      <c r="C9" s="243"/>
      <c r="D9" s="6"/>
      <c r="E9" s="6"/>
      <c r="F9" s="6"/>
      <c r="G9" s="6"/>
      <c r="H9" s="11"/>
      <c r="I9" s="11"/>
      <c r="J9" s="11"/>
      <c r="K9" s="11"/>
      <c r="L9" s="11"/>
      <c r="M9" s="11"/>
      <c r="N9" s="11"/>
      <c r="O9" s="11"/>
      <c r="P9" s="11"/>
      <c r="Q9" s="11"/>
      <c r="R9" s="11"/>
      <c r="S9" s="11"/>
      <c r="T9" s="11"/>
      <c r="U9" s="11"/>
    </row>
    <row r="10" spans="1:29" s="10" customFormat="1" ht="18.75" x14ac:dyDescent="0.2">
      <c r="A10" s="239" t="s">
        <v>7</v>
      </c>
      <c r="B10" s="239"/>
      <c r="C10" s="239"/>
      <c r="D10" s="4"/>
      <c r="E10" s="4"/>
      <c r="F10" s="4"/>
      <c r="G10" s="4"/>
      <c r="H10" s="11"/>
      <c r="I10" s="11"/>
      <c r="J10" s="11"/>
      <c r="K10" s="11"/>
      <c r="L10" s="11"/>
      <c r="M10" s="11"/>
      <c r="N10" s="11"/>
      <c r="O10" s="11"/>
      <c r="P10" s="11"/>
      <c r="Q10" s="11"/>
      <c r="R10" s="11"/>
      <c r="S10" s="11"/>
      <c r="T10" s="11"/>
      <c r="U10" s="11"/>
    </row>
    <row r="11" spans="1:29" s="10" customFormat="1" ht="18.75" x14ac:dyDescent="0.2">
      <c r="A11" s="242"/>
      <c r="B11" s="242"/>
      <c r="C11" s="242"/>
      <c r="D11" s="12"/>
      <c r="E11" s="12"/>
      <c r="F11" s="12"/>
      <c r="G11" s="12"/>
      <c r="H11" s="11"/>
      <c r="I11" s="11"/>
      <c r="J11" s="11"/>
      <c r="K11" s="11"/>
      <c r="L11" s="11"/>
      <c r="M11" s="11"/>
      <c r="N11" s="11"/>
      <c r="O11" s="11"/>
      <c r="P11" s="11"/>
      <c r="Q11" s="11"/>
      <c r="R11" s="11"/>
      <c r="S11" s="11"/>
      <c r="T11" s="11"/>
      <c r="U11" s="11"/>
    </row>
    <row r="12" spans="1:29" s="10" customFormat="1" ht="18.75" x14ac:dyDescent="0.2">
      <c r="A12" s="243" t="str">
        <f>'1. паспорт местоположение'!A12</f>
        <v>К_172121228</v>
      </c>
      <c r="B12" s="243"/>
      <c r="C12" s="243"/>
      <c r="D12" s="6"/>
      <c r="E12" s="6"/>
      <c r="F12" s="6"/>
      <c r="G12" s="6"/>
      <c r="H12" s="11"/>
      <c r="I12" s="11"/>
      <c r="J12" s="11"/>
      <c r="K12" s="11"/>
      <c r="L12" s="11"/>
      <c r="M12" s="11"/>
      <c r="N12" s="11"/>
      <c r="O12" s="11"/>
      <c r="P12" s="11"/>
      <c r="Q12" s="11"/>
      <c r="R12" s="11"/>
      <c r="S12" s="11"/>
      <c r="T12" s="11"/>
      <c r="U12" s="11"/>
    </row>
    <row r="13" spans="1:29" s="10" customFormat="1" ht="18.75" x14ac:dyDescent="0.2">
      <c r="A13" s="239" t="s">
        <v>6</v>
      </c>
      <c r="B13" s="239"/>
      <c r="C13" s="23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6"/>
      <c r="B14" s="246"/>
      <c r="C14" s="246"/>
      <c r="D14" s="8"/>
      <c r="E14" s="8"/>
      <c r="F14" s="8"/>
      <c r="G14" s="8"/>
      <c r="H14" s="8"/>
      <c r="I14" s="8"/>
      <c r="J14" s="8"/>
      <c r="K14" s="8"/>
      <c r="L14" s="8"/>
      <c r="M14" s="8"/>
      <c r="N14" s="8"/>
      <c r="O14" s="8"/>
      <c r="P14" s="8"/>
      <c r="Q14" s="8"/>
      <c r="R14" s="8"/>
      <c r="S14" s="8"/>
      <c r="T14" s="8"/>
      <c r="U14" s="8"/>
    </row>
    <row r="15" spans="1:29" s="2" customFormat="1" ht="15.75" x14ac:dyDescent="0.2">
      <c r="A15" s="243" t="str">
        <f>'1. паспорт местоположение'!A15</f>
        <v>Установка АСКУЭ согласно ПП №522 от 27.12.2018г., кол-во точек в 2020г.-300шт., 2021г.-461шт.</v>
      </c>
      <c r="B15" s="243"/>
      <c r="C15" s="243"/>
      <c r="D15" s="6"/>
      <c r="E15" s="6"/>
      <c r="F15" s="6"/>
      <c r="G15" s="6"/>
      <c r="H15" s="6"/>
      <c r="I15" s="6"/>
      <c r="J15" s="6"/>
      <c r="K15" s="6"/>
      <c r="L15" s="6"/>
      <c r="M15" s="6"/>
      <c r="N15" s="6"/>
      <c r="O15" s="6"/>
      <c r="P15" s="6"/>
      <c r="Q15" s="6"/>
      <c r="R15" s="6"/>
      <c r="S15" s="6"/>
      <c r="T15" s="6"/>
      <c r="U15" s="6"/>
    </row>
    <row r="16" spans="1:29" s="2" customFormat="1" ht="15" customHeight="1" x14ac:dyDescent="0.2">
      <c r="A16" s="239" t="s">
        <v>5</v>
      </c>
      <c r="B16" s="239"/>
      <c r="C16" s="239"/>
      <c r="D16" s="4"/>
      <c r="E16" s="4"/>
      <c r="F16" s="4"/>
      <c r="G16" s="4"/>
      <c r="H16" s="4"/>
      <c r="I16" s="4"/>
      <c r="J16" s="4"/>
      <c r="K16" s="4"/>
      <c r="L16" s="4"/>
      <c r="M16" s="4"/>
      <c r="N16" s="4"/>
      <c r="O16" s="4"/>
      <c r="P16" s="4"/>
      <c r="Q16" s="4"/>
      <c r="R16" s="4"/>
      <c r="S16" s="4"/>
      <c r="T16" s="4"/>
      <c r="U16" s="4"/>
    </row>
    <row r="17" spans="1:21" s="2" customFormat="1" ht="15" customHeight="1" x14ac:dyDescent="0.2">
      <c r="A17" s="244"/>
      <c r="B17" s="244"/>
      <c r="C17" s="244"/>
      <c r="D17" s="3"/>
      <c r="E17" s="3"/>
      <c r="F17" s="3"/>
      <c r="G17" s="3"/>
      <c r="H17" s="3"/>
      <c r="I17" s="3"/>
      <c r="J17" s="3"/>
      <c r="K17" s="3"/>
      <c r="L17" s="3"/>
      <c r="M17" s="3"/>
      <c r="N17" s="3"/>
      <c r="O17" s="3"/>
      <c r="P17" s="3"/>
      <c r="Q17" s="3"/>
      <c r="R17" s="3"/>
    </row>
    <row r="18" spans="1:21" s="2" customFormat="1" ht="27.75" customHeight="1" x14ac:dyDescent="0.2">
      <c r="A18" s="240" t="s">
        <v>444</v>
      </c>
      <c r="B18" s="240"/>
      <c r="C18" s="24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456</v>
      </c>
      <c r="C22" s="41" t="s">
        <v>503</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187" t="s">
        <v>500</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502</v>
      </c>
      <c r="C24" s="187" t="str">
        <f>'1. паспорт местоположение'!C38</f>
        <v>375 комплектов - счетчик электрический однофазный (наружного исполнения)
386 комплектов - счетчик электрический трехфазный (наружного исполнения)</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476</v>
      </c>
      <c r="C25" s="222">
        <f>'1. паспорт местоположение'!C45</f>
        <v>8.7270000000000003</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225</v>
      </c>
      <c r="C26" s="30">
        <v>2</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457</v>
      </c>
      <c r="C27" s="187" t="s">
        <v>504</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zoomScale="80" zoomScaleNormal="80" zoomScaleSheetLayoutView="7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38" t="str">
        <f>'1. паспорт местоположение'!A5</f>
        <v>Год раскрытия информации: 2021 год</v>
      </c>
      <c r="B4" s="238"/>
      <c r="C4" s="238"/>
      <c r="D4" s="238"/>
      <c r="E4" s="238"/>
      <c r="F4" s="238"/>
      <c r="G4" s="238"/>
      <c r="H4" s="238"/>
      <c r="I4" s="238"/>
      <c r="J4" s="238"/>
      <c r="K4" s="238"/>
      <c r="L4" s="238"/>
      <c r="M4" s="238"/>
      <c r="N4" s="238"/>
      <c r="O4" s="238"/>
      <c r="P4" s="238"/>
      <c r="Q4" s="238"/>
      <c r="R4" s="238"/>
      <c r="S4" s="238"/>
      <c r="T4" s="238"/>
      <c r="U4" s="238"/>
      <c r="V4" s="238"/>
      <c r="W4" s="238"/>
      <c r="X4" s="238"/>
      <c r="Y4" s="238"/>
      <c r="Z4" s="238"/>
    </row>
    <row r="6" spans="1:28" ht="18.75" x14ac:dyDescent="0.25">
      <c r="A6" s="242" t="s">
        <v>8</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164"/>
      <c r="AB6" s="164"/>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164"/>
      <c r="AB7" s="164"/>
    </row>
    <row r="8" spans="1:28" ht="15.75" x14ac:dyDescent="0.25">
      <c r="A8" s="243" t="str">
        <f>'1. паспорт местоположение'!A9</f>
        <v>ООО "Электрические сети"</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165"/>
      <c r="AB8" s="165"/>
    </row>
    <row r="9" spans="1:28" ht="15.75" x14ac:dyDescent="0.25">
      <c r="A9" s="239" t="s">
        <v>7</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166"/>
      <c r="AB9" s="166"/>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164"/>
      <c r="AB10" s="164"/>
    </row>
    <row r="11" spans="1:28" ht="15.75" x14ac:dyDescent="0.25">
      <c r="A11" s="243" t="str">
        <f>'1. паспорт местоположение'!A12</f>
        <v>К_172121228</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165"/>
      <c r="AB11" s="165"/>
    </row>
    <row r="12" spans="1:28" ht="15.75" x14ac:dyDescent="0.25">
      <c r="A12" s="239" t="s">
        <v>6</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166"/>
      <c r="AB12" s="166"/>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9"/>
      <c r="AB13" s="9"/>
    </row>
    <row r="14" spans="1:28" ht="15.75" x14ac:dyDescent="0.25">
      <c r="A14" s="243" t="str">
        <f>'1. паспорт местоположение'!A15</f>
        <v>Установка АСКУЭ согласно ПП №522 от 27.12.2018г., кол-во точек в 2020г.-300шт., 2021г.-461шт.</v>
      </c>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165"/>
      <c r="AB14" s="165"/>
    </row>
    <row r="15" spans="1:28" ht="15.75" x14ac:dyDescent="0.25">
      <c r="A15" s="239" t="s">
        <v>5</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166"/>
      <c r="AB15" s="166"/>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173"/>
      <c r="AB16" s="173"/>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173"/>
      <c r="AB17" s="173"/>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173"/>
      <c r="AB18" s="173"/>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173"/>
      <c r="AB19" s="173"/>
    </row>
    <row r="20" spans="1:28"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174"/>
      <c r="AB20" s="174"/>
    </row>
    <row r="21" spans="1:28" x14ac:dyDescent="0.25">
      <c r="A21" s="274"/>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174"/>
      <c r="AB21" s="174"/>
    </row>
    <row r="22" spans="1:28" x14ac:dyDescent="0.25">
      <c r="A22" s="275" t="s">
        <v>475</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175"/>
      <c r="AB22" s="175"/>
    </row>
    <row r="23" spans="1:28" ht="32.25" customHeight="1" x14ac:dyDescent="0.25">
      <c r="A23" s="277" t="s">
        <v>333</v>
      </c>
      <c r="B23" s="278"/>
      <c r="C23" s="278"/>
      <c r="D23" s="278"/>
      <c r="E23" s="278"/>
      <c r="F23" s="278"/>
      <c r="G23" s="278"/>
      <c r="H23" s="278"/>
      <c r="I23" s="278"/>
      <c r="J23" s="278"/>
      <c r="K23" s="278"/>
      <c r="L23" s="279"/>
      <c r="M23" s="276" t="s">
        <v>334</v>
      </c>
      <c r="N23" s="276"/>
      <c r="O23" s="276"/>
      <c r="P23" s="276"/>
      <c r="Q23" s="276"/>
      <c r="R23" s="276"/>
      <c r="S23" s="276"/>
      <c r="T23" s="276"/>
      <c r="U23" s="276"/>
      <c r="V23" s="276"/>
      <c r="W23" s="276"/>
      <c r="X23" s="276"/>
      <c r="Y23" s="276"/>
      <c r="Z23" s="276"/>
    </row>
    <row r="24" spans="1:28" ht="151.5" customHeight="1" x14ac:dyDescent="0.25">
      <c r="A24" s="89" t="s">
        <v>227</v>
      </c>
      <c r="B24" s="90" t="s">
        <v>235</v>
      </c>
      <c r="C24" s="89" t="s">
        <v>327</v>
      </c>
      <c r="D24" s="89" t="s">
        <v>228</v>
      </c>
      <c r="E24" s="89" t="s">
        <v>328</v>
      </c>
      <c r="F24" s="89" t="s">
        <v>330</v>
      </c>
      <c r="G24" s="89" t="s">
        <v>329</v>
      </c>
      <c r="H24" s="89" t="s">
        <v>229</v>
      </c>
      <c r="I24" s="89" t="s">
        <v>331</v>
      </c>
      <c r="J24" s="89" t="s">
        <v>236</v>
      </c>
      <c r="K24" s="90" t="s">
        <v>234</v>
      </c>
      <c r="L24" s="90" t="s">
        <v>230</v>
      </c>
      <c r="M24" s="91" t="s">
        <v>245</v>
      </c>
      <c r="N24" s="90" t="s">
        <v>485</v>
      </c>
      <c r="O24" s="89" t="s">
        <v>243</v>
      </c>
      <c r="P24" s="89" t="s">
        <v>244</v>
      </c>
      <c r="Q24" s="89" t="s">
        <v>242</v>
      </c>
      <c r="R24" s="89" t="s">
        <v>229</v>
      </c>
      <c r="S24" s="89" t="s">
        <v>241</v>
      </c>
      <c r="T24" s="89" t="s">
        <v>240</v>
      </c>
      <c r="U24" s="89" t="s">
        <v>326</v>
      </c>
      <c r="V24" s="89" t="s">
        <v>242</v>
      </c>
      <c r="W24" s="98" t="s">
        <v>233</v>
      </c>
      <c r="X24" s="98" t="s">
        <v>248</v>
      </c>
      <c r="Y24" s="98" t="s">
        <v>249</v>
      </c>
      <c r="Z24" s="100" t="s">
        <v>246</v>
      </c>
    </row>
    <row r="25" spans="1:28" ht="16.5" customHeight="1" x14ac:dyDescent="0.25">
      <c r="A25" s="89">
        <v>1</v>
      </c>
      <c r="B25" s="90">
        <v>2</v>
      </c>
      <c r="C25" s="89">
        <v>3</v>
      </c>
      <c r="D25" s="90">
        <v>4</v>
      </c>
      <c r="E25" s="89">
        <v>5</v>
      </c>
      <c r="F25" s="90">
        <v>6</v>
      </c>
      <c r="G25" s="89">
        <v>7</v>
      </c>
      <c r="H25" s="90">
        <v>8</v>
      </c>
      <c r="I25" s="89">
        <v>9</v>
      </c>
      <c r="J25" s="90">
        <v>10</v>
      </c>
      <c r="K25" s="176">
        <v>11</v>
      </c>
      <c r="L25" s="90">
        <v>12</v>
      </c>
      <c r="M25" s="176">
        <v>13</v>
      </c>
      <c r="N25" s="90">
        <v>14</v>
      </c>
      <c r="O25" s="176">
        <v>15</v>
      </c>
      <c r="P25" s="90">
        <v>16</v>
      </c>
      <c r="Q25" s="176">
        <v>17</v>
      </c>
      <c r="R25" s="90">
        <v>18</v>
      </c>
      <c r="S25" s="176">
        <v>19</v>
      </c>
      <c r="T25" s="90">
        <v>20</v>
      </c>
      <c r="U25" s="176">
        <v>21</v>
      </c>
      <c r="V25" s="90">
        <v>22</v>
      </c>
      <c r="W25" s="176">
        <v>23</v>
      </c>
      <c r="X25" s="90">
        <v>24</v>
      </c>
      <c r="Y25" s="176">
        <v>25</v>
      </c>
      <c r="Z25" s="90">
        <v>26</v>
      </c>
    </row>
    <row r="26" spans="1:28" ht="45.75" customHeight="1" x14ac:dyDescent="0.25">
      <c r="A26" s="82" t="s">
        <v>319</v>
      </c>
      <c r="B26" s="88"/>
      <c r="C26" s="84" t="s">
        <v>320</v>
      </c>
      <c r="D26" s="84" t="s">
        <v>321</v>
      </c>
      <c r="E26" s="84" t="s">
        <v>322</v>
      </c>
      <c r="F26" s="84" t="s">
        <v>237</v>
      </c>
      <c r="G26" s="84" t="s">
        <v>323</v>
      </c>
      <c r="H26" s="84" t="s">
        <v>229</v>
      </c>
      <c r="I26" s="84" t="s">
        <v>324</v>
      </c>
      <c r="J26" s="84" t="s">
        <v>325</v>
      </c>
      <c r="K26" s="81"/>
      <c r="L26" s="85" t="s">
        <v>231</v>
      </c>
      <c r="M26" s="87" t="s">
        <v>239</v>
      </c>
      <c r="N26" s="81"/>
      <c r="O26" s="81"/>
      <c r="P26" s="81"/>
      <c r="Q26" s="81"/>
      <c r="R26" s="81"/>
      <c r="S26" s="81"/>
      <c r="T26" s="81"/>
      <c r="U26" s="81"/>
      <c r="V26" s="81"/>
      <c r="W26" s="81"/>
      <c r="X26" s="81"/>
      <c r="Y26" s="81"/>
      <c r="Z26" s="83" t="s">
        <v>247</v>
      </c>
    </row>
    <row r="27" spans="1:28" ht="18" customHeight="1" x14ac:dyDescent="0.25">
      <c r="A27" s="82">
        <v>0</v>
      </c>
      <c r="B27" s="82">
        <v>0</v>
      </c>
      <c r="C27" s="82">
        <v>0</v>
      </c>
      <c r="D27" s="82">
        <v>0</v>
      </c>
      <c r="E27" s="82">
        <v>0</v>
      </c>
      <c r="F27" s="82">
        <v>0</v>
      </c>
      <c r="G27" s="82">
        <v>0</v>
      </c>
      <c r="H27" s="82">
        <v>0</v>
      </c>
      <c r="I27" s="82">
        <v>0</v>
      </c>
      <c r="J27" s="82">
        <v>0</v>
      </c>
      <c r="K27" s="82">
        <v>0</v>
      </c>
      <c r="L27" s="82">
        <v>0</v>
      </c>
      <c r="M27" s="82">
        <v>0</v>
      </c>
      <c r="N27" s="82">
        <v>0</v>
      </c>
      <c r="O27" s="82">
        <v>0</v>
      </c>
      <c r="P27" s="82">
        <v>0</v>
      </c>
      <c r="Q27" s="82">
        <v>0</v>
      </c>
      <c r="R27" s="82">
        <v>0</v>
      </c>
      <c r="S27" s="82">
        <v>0</v>
      </c>
      <c r="T27" s="82">
        <v>0</v>
      </c>
      <c r="U27" s="82">
        <v>0</v>
      </c>
      <c r="V27" s="82">
        <v>0</v>
      </c>
      <c r="W27" s="82">
        <v>0</v>
      </c>
      <c r="X27" s="82">
        <v>0</v>
      </c>
      <c r="Y27" s="82">
        <v>0</v>
      </c>
      <c r="Z27" s="82">
        <v>0</v>
      </c>
    </row>
    <row r="28" spans="1:28" x14ac:dyDescent="0.25">
      <c r="A28" s="81" t="s">
        <v>0</v>
      </c>
      <c r="B28" s="81" t="s">
        <v>0</v>
      </c>
      <c r="C28" s="81" t="s">
        <v>0</v>
      </c>
      <c r="D28" s="81" t="s">
        <v>0</v>
      </c>
      <c r="E28" s="81" t="s">
        <v>0</v>
      </c>
      <c r="F28" s="81" t="s">
        <v>0</v>
      </c>
      <c r="G28" s="81" t="s">
        <v>0</v>
      </c>
      <c r="H28" s="81" t="s">
        <v>0</v>
      </c>
      <c r="I28" s="81" t="s">
        <v>0</v>
      </c>
      <c r="J28" s="81" t="s">
        <v>0</v>
      </c>
      <c r="K28" s="81" t="s">
        <v>0</v>
      </c>
      <c r="L28" s="86"/>
      <c r="M28" s="81"/>
      <c r="N28" s="81"/>
      <c r="O28" s="81"/>
      <c r="P28" s="81"/>
      <c r="Q28" s="81"/>
      <c r="R28" s="81"/>
      <c r="S28" s="81"/>
      <c r="T28" s="81"/>
      <c r="U28" s="81"/>
      <c r="V28" s="81"/>
      <c r="W28" s="81"/>
      <c r="X28" s="81"/>
      <c r="Y28" s="81"/>
      <c r="Z28" s="81"/>
    </row>
    <row r="32" spans="1:28" x14ac:dyDescent="0.25">
      <c r="A32"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85" zoomScaleNormal="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38" t="str">
        <f>'1. паспорт местоположение'!A5</f>
        <v>Год раскрытия информации: 2021 год</v>
      </c>
      <c r="B5" s="238"/>
      <c r="C5" s="238"/>
      <c r="D5" s="238"/>
      <c r="E5" s="238"/>
      <c r="F5" s="238"/>
      <c r="G5" s="238"/>
      <c r="H5" s="238"/>
      <c r="I5" s="238"/>
      <c r="J5" s="238"/>
      <c r="K5" s="238"/>
      <c r="L5" s="238"/>
      <c r="M5" s="238"/>
      <c r="N5" s="238"/>
      <c r="O5" s="238"/>
      <c r="P5" s="172"/>
      <c r="Q5" s="172"/>
      <c r="R5" s="172"/>
      <c r="S5" s="172"/>
      <c r="T5" s="172"/>
      <c r="U5" s="172"/>
      <c r="V5" s="172"/>
      <c r="W5" s="172"/>
      <c r="X5" s="172"/>
      <c r="Y5" s="172"/>
      <c r="Z5" s="172"/>
      <c r="AA5" s="172"/>
      <c r="AB5" s="172"/>
    </row>
    <row r="6" spans="1:28" s="10" customFormat="1" ht="18.75" x14ac:dyDescent="0.3">
      <c r="A6" s="15"/>
      <c r="B6" s="15"/>
      <c r="L6" s="13"/>
    </row>
    <row r="7" spans="1:28" s="10" customFormat="1" ht="18.75" x14ac:dyDescent="0.2">
      <c r="A7" s="242" t="s">
        <v>8</v>
      </c>
      <c r="B7" s="242"/>
      <c r="C7" s="242"/>
      <c r="D7" s="242"/>
      <c r="E7" s="242"/>
      <c r="F7" s="242"/>
      <c r="G7" s="242"/>
      <c r="H7" s="242"/>
      <c r="I7" s="242"/>
      <c r="J7" s="242"/>
      <c r="K7" s="242"/>
      <c r="L7" s="242"/>
      <c r="M7" s="242"/>
      <c r="N7" s="242"/>
      <c r="O7" s="242"/>
      <c r="P7" s="11"/>
      <c r="Q7" s="11"/>
      <c r="R7" s="11"/>
      <c r="S7" s="11"/>
      <c r="T7" s="11"/>
      <c r="U7" s="11"/>
      <c r="V7" s="11"/>
      <c r="W7" s="11"/>
      <c r="X7" s="11"/>
      <c r="Y7" s="11"/>
      <c r="Z7" s="11"/>
    </row>
    <row r="8" spans="1:28" s="10" customFormat="1" ht="18.75" x14ac:dyDescent="0.2">
      <c r="A8" s="242"/>
      <c r="B8" s="242"/>
      <c r="C8" s="242"/>
      <c r="D8" s="242"/>
      <c r="E8" s="242"/>
      <c r="F8" s="242"/>
      <c r="G8" s="242"/>
      <c r="H8" s="242"/>
      <c r="I8" s="242"/>
      <c r="J8" s="242"/>
      <c r="K8" s="242"/>
      <c r="L8" s="242"/>
      <c r="M8" s="242"/>
      <c r="N8" s="242"/>
      <c r="O8" s="242"/>
      <c r="P8" s="11"/>
      <c r="Q8" s="11"/>
      <c r="R8" s="11"/>
      <c r="S8" s="11"/>
      <c r="T8" s="11"/>
      <c r="U8" s="11"/>
      <c r="V8" s="11"/>
      <c r="W8" s="11"/>
      <c r="X8" s="11"/>
      <c r="Y8" s="11"/>
      <c r="Z8" s="11"/>
    </row>
    <row r="9" spans="1:28" s="10" customFormat="1" ht="18.75" x14ac:dyDescent="0.2">
      <c r="A9" s="243" t="str">
        <f>'1. паспорт местоположение'!A9</f>
        <v>ООО "Электрические сети"</v>
      </c>
      <c r="B9" s="243"/>
      <c r="C9" s="243"/>
      <c r="D9" s="243"/>
      <c r="E9" s="243"/>
      <c r="F9" s="243"/>
      <c r="G9" s="243"/>
      <c r="H9" s="243"/>
      <c r="I9" s="243"/>
      <c r="J9" s="243"/>
      <c r="K9" s="243"/>
      <c r="L9" s="243"/>
      <c r="M9" s="243"/>
      <c r="N9" s="243"/>
      <c r="O9" s="243"/>
      <c r="P9" s="11"/>
      <c r="Q9" s="11"/>
      <c r="R9" s="11"/>
      <c r="S9" s="11"/>
      <c r="T9" s="11"/>
      <c r="U9" s="11"/>
      <c r="V9" s="11"/>
      <c r="W9" s="11"/>
      <c r="X9" s="11"/>
      <c r="Y9" s="11"/>
      <c r="Z9" s="11"/>
    </row>
    <row r="10" spans="1:28" s="10" customFormat="1" ht="18.75" x14ac:dyDescent="0.2">
      <c r="A10" s="239" t="s">
        <v>7</v>
      </c>
      <c r="B10" s="239"/>
      <c r="C10" s="239"/>
      <c r="D10" s="239"/>
      <c r="E10" s="239"/>
      <c r="F10" s="239"/>
      <c r="G10" s="239"/>
      <c r="H10" s="239"/>
      <c r="I10" s="239"/>
      <c r="J10" s="239"/>
      <c r="K10" s="239"/>
      <c r="L10" s="239"/>
      <c r="M10" s="239"/>
      <c r="N10" s="239"/>
      <c r="O10" s="239"/>
      <c r="P10" s="11"/>
      <c r="Q10" s="11"/>
      <c r="R10" s="11"/>
      <c r="S10" s="11"/>
      <c r="T10" s="11"/>
      <c r="U10" s="11"/>
      <c r="V10" s="11"/>
      <c r="W10" s="11"/>
      <c r="X10" s="11"/>
      <c r="Y10" s="11"/>
      <c r="Z10" s="11"/>
    </row>
    <row r="11" spans="1:28" s="10" customFormat="1" ht="18.75" x14ac:dyDescent="0.2">
      <c r="A11" s="242"/>
      <c r="B11" s="242"/>
      <c r="C11" s="242"/>
      <c r="D11" s="242"/>
      <c r="E11" s="242"/>
      <c r="F11" s="242"/>
      <c r="G11" s="242"/>
      <c r="H11" s="242"/>
      <c r="I11" s="242"/>
      <c r="J11" s="242"/>
      <c r="K11" s="242"/>
      <c r="L11" s="242"/>
      <c r="M11" s="242"/>
      <c r="N11" s="242"/>
      <c r="O11" s="242"/>
      <c r="P11" s="11"/>
      <c r="Q11" s="11"/>
      <c r="R11" s="11"/>
      <c r="S11" s="11"/>
      <c r="T11" s="11"/>
      <c r="U11" s="11"/>
      <c r="V11" s="11"/>
      <c r="W11" s="11"/>
      <c r="X11" s="11"/>
      <c r="Y11" s="11"/>
      <c r="Z11" s="11"/>
    </row>
    <row r="12" spans="1:28" s="10" customFormat="1" ht="18.75" x14ac:dyDescent="0.2">
      <c r="A12" s="243" t="str">
        <f>'1. паспорт местоположение'!A12</f>
        <v>К_172121228</v>
      </c>
      <c r="B12" s="243"/>
      <c r="C12" s="243"/>
      <c r="D12" s="243"/>
      <c r="E12" s="243"/>
      <c r="F12" s="243"/>
      <c r="G12" s="243"/>
      <c r="H12" s="243"/>
      <c r="I12" s="243"/>
      <c r="J12" s="243"/>
      <c r="K12" s="243"/>
      <c r="L12" s="243"/>
      <c r="M12" s="243"/>
      <c r="N12" s="243"/>
      <c r="O12" s="243"/>
      <c r="P12" s="11"/>
      <c r="Q12" s="11"/>
      <c r="R12" s="11"/>
      <c r="S12" s="11"/>
      <c r="T12" s="11"/>
      <c r="U12" s="11"/>
      <c r="V12" s="11"/>
      <c r="W12" s="11"/>
      <c r="X12" s="11"/>
      <c r="Y12" s="11"/>
      <c r="Z12" s="11"/>
    </row>
    <row r="13" spans="1:28" s="10" customFormat="1" ht="18.75" x14ac:dyDescent="0.2">
      <c r="A13" s="239" t="s">
        <v>6</v>
      </c>
      <c r="B13" s="239"/>
      <c r="C13" s="239"/>
      <c r="D13" s="239"/>
      <c r="E13" s="239"/>
      <c r="F13" s="239"/>
      <c r="G13" s="239"/>
      <c r="H13" s="239"/>
      <c r="I13" s="239"/>
      <c r="J13" s="239"/>
      <c r="K13" s="239"/>
      <c r="L13" s="239"/>
      <c r="M13" s="239"/>
      <c r="N13" s="239"/>
      <c r="O13" s="239"/>
      <c r="P13" s="11"/>
      <c r="Q13" s="11"/>
      <c r="R13" s="11"/>
      <c r="S13" s="11"/>
      <c r="T13" s="11"/>
      <c r="U13" s="11"/>
      <c r="V13" s="11"/>
      <c r="W13" s="11"/>
      <c r="X13" s="11"/>
      <c r="Y13" s="11"/>
      <c r="Z13" s="11"/>
    </row>
    <row r="14" spans="1:28" s="7" customFormat="1" ht="15.75" customHeight="1" x14ac:dyDescent="0.2">
      <c r="A14" s="246"/>
      <c r="B14" s="246"/>
      <c r="C14" s="246"/>
      <c r="D14" s="246"/>
      <c r="E14" s="246"/>
      <c r="F14" s="246"/>
      <c r="G14" s="246"/>
      <c r="H14" s="246"/>
      <c r="I14" s="246"/>
      <c r="J14" s="246"/>
      <c r="K14" s="246"/>
      <c r="L14" s="246"/>
      <c r="M14" s="246"/>
      <c r="N14" s="246"/>
      <c r="O14" s="246"/>
      <c r="P14" s="8"/>
      <c r="Q14" s="8"/>
      <c r="R14" s="8"/>
      <c r="S14" s="8"/>
      <c r="T14" s="8"/>
      <c r="U14" s="8"/>
      <c r="V14" s="8"/>
      <c r="W14" s="8"/>
      <c r="X14" s="8"/>
      <c r="Y14" s="8"/>
      <c r="Z14" s="8"/>
    </row>
    <row r="15" spans="1:28" s="2" customFormat="1" ht="15.75" x14ac:dyDescent="0.2">
      <c r="A15" s="243" t="str">
        <f>'1. паспорт местоположение'!A15</f>
        <v>Установка АСКУЭ согласно ПП №522 от 27.12.2018г., кол-во точек в 2020г.-300шт., 2021г.-461шт.</v>
      </c>
      <c r="B15" s="243"/>
      <c r="C15" s="243"/>
      <c r="D15" s="243"/>
      <c r="E15" s="243"/>
      <c r="F15" s="243"/>
      <c r="G15" s="243"/>
      <c r="H15" s="243"/>
      <c r="I15" s="243"/>
      <c r="J15" s="243"/>
      <c r="K15" s="243"/>
      <c r="L15" s="243"/>
      <c r="M15" s="243"/>
      <c r="N15" s="243"/>
      <c r="O15" s="243"/>
      <c r="P15" s="6"/>
      <c r="Q15" s="6"/>
      <c r="R15" s="6"/>
      <c r="S15" s="6"/>
      <c r="T15" s="6"/>
      <c r="U15" s="6"/>
      <c r="V15" s="6"/>
      <c r="W15" s="6"/>
      <c r="X15" s="6"/>
      <c r="Y15" s="6"/>
      <c r="Z15" s="6"/>
    </row>
    <row r="16" spans="1:28" s="2" customFormat="1" ht="15" customHeight="1" x14ac:dyDescent="0.2">
      <c r="A16" s="239" t="s">
        <v>5</v>
      </c>
      <c r="B16" s="239"/>
      <c r="C16" s="239"/>
      <c r="D16" s="239"/>
      <c r="E16" s="239"/>
      <c r="F16" s="239"/>
      <c r="G16" s="239"/>
      <c r="H16" s="239"/>
      <c r="I16" s="239"/>
      <c r="J16" s="239"/>
      <c r="K16" s="239"/>
      <c r="L16" s="239"/>
      <c r="M16" s="239"/>
      <c r="N16" s="239"/>
      <c r="O16" s="239"/>
      <c r="P16" s="4"/>
      <c r="Q16" s="4"/>
      <c r="R16" s="4"/>
      <c r="S16" s="4"/>
      <c r="T16" s="4"/>
      <c r="U16" s="4"/>
      <c r="V16" s="4"/>
      <c r="W16" s="4"/>
      <c r="X16" s="4"/>
      <c r="Y16" s="4"/>
      <c r="Z16" s="4"/>
    </row>
    <row r="17" spans="1:26" s="2" customFormat="1" ht="15" customHeight="1" x14ac:dyDescent="0.2">
      <c r="A17" s="244"/>
      <c r="B17" s="244"/>
      <c r="C17" s="244"/>
      <c r="D17" s="244"/>
      <c r="E17" s="244"/>
      <c r="F17" s="244"/>
      <c r="G17" s="244"/>
      <c r="H17" s="244"/>
      <c r="I17" s="244"/>
      <c r="J17" s="244"/>
      <c r="K17" s="244"/>
      <c r="L17" s="244"/>
      <c r="M17" s="244"/>
      <c r="N17" s="244"/>
      <c r="O17" s="244"/>
      <c r="P17" s="3"/>
      <c r="Q17" s="3"/>
      <c r="R17" s="3"/>
      <c r="S17" s="3"/>
      <c r="T17" s="3"/>
      <c r="U17" s="3"/>
      <c r="V17" s="3"/>
      <c r="W17" s="3"/>
    </row>
    <row r="18" spans="1:26" s="2" customFormat="1" ht="91.5" customHeight="1" x14ac:dyDescent="0.2">
      <c r="A18" s="283" t="s">
        <v>452</v>
      </c>
      <c r="B18" s="283"/>
      <c r="C18" s="283"/>
      <c r="D18" s="283"/>
      <c r="E18" s="283"/>
      <c r="F18" s="283"/>
      <c r="G18" s="283"/>
      <c r="H18" s="283"/>
      <c r="I18" s="283"/>
      <c r="J18" s="283"/>
      <c r="K18" s="283"/>
      <c r="L18" s="283"/>
      <c r="M18" s="283"/>
      <c r="N18" s="283"/>
      <c r="O18" s="283"/>
      <c r="P18" s="5"/>
      <c r="Q18" s="5"/>
      <c r="R18" s="5"/>
      <c r="S18" s="5"/>
      <c r="T18" s="5"/>
      <c r="U18" s="5"/>
      <c r="V18" s="5"/>
      <c r="W18" s="5"/>
      <c r="X18" s="5"/>
      <c r="Y18" s="5"/>
      <c r="Z18" s="5"/>
    </row>
    <row r="19" spans="1:26" s="2" customFormat="1" ht="78" customHeight="1" x14ac:dyDescent="0.2">
      <c r="A19" s="247" t="s">
        <v>4</v>
      </c>
      <c r="B19" s="247" t="s">
        <v>84</v>
      </c>
      <c r="C19" s="247" t="s">
        <v>83</v>
      </c>
      <c r="D19" s="247" t="s">
        <v>75</v>
      </c>
      <c r="E19" s="280" t="s">
        <v>82</v>
      </c>
      <c r="F19" s="281"/>
      <c r="G19" s="281"/>
      <c r="H19" s="281"/>
      <c r="I19" s="282"/>
      <c r="J19" s="247" t="s">
        <v>81</v>
      </c>
      <c r="K19" s="247"/>
      <c r="L19" s="247"/>
      <c r="M19" s="247"/>
      <c r="N19" s="247"/>
      <c r="O19" s="247"/>
      <c r="P19" s="3"/>
      <c r="Q19" s="3"/>
      <c r="R19" s="3"/>
      <c r="S19" s="3"/>
      <c r="T19" s="3"/>
      <c r="U19" s="3"/>
      <c r="V19" s="3"/>
      <c r="W19" s="3"/>
    </row>
    <row r="20" spans="1:26" s="2" customFormat="1" ht="51" customHeight="1" x14ac:dyDescent="0.2">
      <c r="A20" s="247"/>
      <c r="B20" s="247"/>
      <c r="C20" s="247"/>
      <c r="D20" s="247"/>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224" t="s">
        <v>490</v>
      </c>
      <c r="B22" s="224" t="s">
        <v>490</v>
      </c>
      <c r="C22" s="224" t="s">
        <v>490</v>
      </c>
      <c r="D22" s="224" t="s">
        <v>490</v>
      </c>
      <c r="E22" s="224" t="s">
        <v>490</v>
      </c>
      <c r="F22" s="224" t="s">
        <v>490</v>
      </c>
      <c r="G22" s="224" t="s">
        <v>490</v>
      </c>
      <c r="H22" s="224" t="s">
        <v>490</v>
      </c>
      <c r="I22" s="224" t="s">
        <v>490</v>
      </c>
      <c r="J22" s="224" t="s">
        <v>490</v>
      </c>
      <c r="K22" s="224" t="s">
        <v>490</v>
      </c>
      <c r="L22" s="224" t="s">
        <v>490</v>
      </c>
      <c r="M22" s="224" t="s">
        <v>490</v>
      </c>
      <c r="N22" s="224" t="s">
        <v>490</v>
      </c>
      <c r="O22" s="224" t="s">
        <v>490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zoomScale="85" zoomScaleNormal="85" zoomScaleSheetLayoutView="85" workbookViewId="0">
      <selection activeCell="A15" sqref="A15:AR15"/>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316</v>
      </c>
    </row>
    <row r="4" spans="1:44" s="10" customFormat="1" ht="18.75" x14ac:dyDescent="0.3">
      <c r="A4" s="15"/>
      <c r="I4" s="14"/>
      <c r="J4" s="14"/>
      <c r="K4" s="13"/>
    </row>
    <row r="5" spans="1:44" s="10" customFormat="1" ht="18.75" customHeight="1" x14ac:dyDescent="0.2">
      <c r="A5" s="238" t="str">
        <f>'1. паспорт местоположение'!A5</f>
        <v>Год раскрытия информации: 2021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10" customFormat="1" ht="18.75" x14ac:dyDescent="0.3">
      <c r="A6" s="15"/>
      <c r="I6" s="14"/>
      <c r="J6" s="14"/>
      <c r="K6" s="13"/>
    </row>
    <row r="7" spans="1:44" s="10" customFormat="1" ht="18.75" x14ac:dyDescent="0.2">
      <c r="A7" s="242" t="s">
        <v>8</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3" t="str">
        <f>'1. паспорт местоположение'!A9</f>
        <v>ООО "Электрические сети"</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10" customFormat="1" ht="18.75" customHeight="1" x14ac:dyDescent="0.2">
      <c r="A10" s="239" t="s">
        <v>7</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3" t="str">
        <f>'1. паспорт местоположение'!A12</f>
        <v>К_172121228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10" customFormat="1" ht="18.75" customHeight="1" x14ac:dyDescent="0.2">
      <c r="A13" s="239" t="s">
        <v>6</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3" t="str">
        <f>'1. паспорт местоположение'!A15</f>
        <v>Установка АСКУЭ согласно ПП №522 от 27.12.2018г., кол-во точек в 2020г.-300шт., 2021г.-461шт.</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4" s="2" customFormat="1" ht="15" customHeight="1" x14ac:dyDescent="0.2">
      <c r="A16" s="239" t="s">
        <v>5</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1" t="s">
        <v>453</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row>
    <row r="19" spans="1:45" ht="18.75" x14ac:dyDescent="0.25">
      <c r="AO19" s="132"/>
      <c r="AP19" s="132"/>
      <c r="AQ19" s="132"/>
      <c r="AR19" s="32"/>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75" x14ac:dyDescent="0.25">
      <c r="A23" s="131"/>
      <c r="B23" s="131"/>
      <c r="C23" s="131"/>
      <c r="D23" s="186"/>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290" t="s">
        <v>315</v>
      </c>
      <c r="B24" s="290"/>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t="s">
        <v>1</v>
      </c>
      <c r="AL24" s="290"/>
      <c r="AM24" s="102"/>
      <c r="AN24" s="102"/>
      <c r="AO24" s="130"/>
      <c r="AP24" s="130"/>
      <c r="AQ24" s="130"/>
      <c r="AR24" s="130"/>
      <c r="AS24" s="108"/>
    </row>
    <row r="25" spans="1:45" ht="12.75" customHeight="1" x14ac:dyDescent="0.25">
      <c r="A25" s="291" t="s">
        <v>314</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3"/>
      <c r="AL25" s="293"/>
      <c r="AM25" s="103"/>
      <c r="AN25" s="294" t="s">
        <v>313</v>
      </c>
      <c r="AO25" s="294"/>
      <c r="AP25" s="294"/>
      <c r="AQ25" s="289"/>
      <c r="AR25" s="289"/>
      <c r="AS25" s="108"/>
    </row>
    <row r="26" spans="1:45" ht="17.25" customHeight="1" x14ac:dyDescent="0.25">
      <c r="A26" s="303" t="s">
        <v>312</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287"/>
      <c r="AL26" s="302"/>
      <c r="AM26" s="103"/>
      <c r="AN26" s="284" t="s">
        <v>311</v>
      </c>
      <c r="AO26" s="285"/>
      <c r="AP26" s="286"/>
      <c r="AQ26" s="287"/>
      <c r="AR26" s="288"/>
      <c r="AS26" s="108"/>
    </row>
    <row r="27" spans="1:45" ht="17.25" customHeight="1" x14ac:dyDescent="0.25">
      <c r="A27" s="303" t="s">
        <v>310</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287"/>
      <c r="AL27" s="302"/>
      <c r="AM27" s="103"/>
      <c r="AN27" s="284" t="s">
        <v>309</v>
      </c>
      <c r="AO27" s="285"/>
      <c r="AP27" s="286"/>
      <c r="AQ27" s="287"/>
      <c r="AR27" s="288"/>
      <c r="AS27" s="108"/>
    </row>
    <row r="28" spans="1:45" ht="27.75" customHeight="1" thickBot="1" x14ac:dyDescent="0.3">
      <c r="A28" s="305" t="s">
        <v>308</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308"/>
      <c r="AL28" s="309"/>
      <c r="AM28" s="103"/>
      <c r="AN28" s="310" t="s">
        <v>307</v>
      </c>
      <c r="AO28" s="311"/>
      <c r="AP28" s="312"/>
      <c r="AQ28" s="287"/>
      <c r="AR28" s="288"/>
      <c r="AS28" s="108"/>
    </row>
    <row r="29" spans="1:45" ht="17.25" customHeight="1" x14ac:dyDescent="0.25">
      <c r="A29" s="295" t="s">
        <v>306</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98"/>
      <c r="AL29" s="299"/>
      <c r="AM29" s="103"/>
      <c r="AN29" s="300"/>
      <c r="AO29" s="301"/>
      <c r="AP29" s="301"/>
      <c r="AQ29" s="287"/>
      <c r="AR29" s="302"/>
      <c r="AS29" s="108"/>
    </row>
    <row r="30" spans="1:45" ht="17.25" customHeight="1" x14ac:dyDescent="0.25">
      <c r="A30" s="303" t="s">
        <v>305</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287"/>
      <c r="AL30" s="302"/>
      <c r="AM30" s="103"/>
      <c r="AS30" s="108"/>
    </row>
    <row r="31" spans="1:45" ht="17.25" customHeight="1" x14ac:dyDescent="0.25">
      <c r="A31" s="303" t="s">
        <v>304</v>
      </c>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287"/>
      <c r="AL31" s="302"/>
      <c r="AM31" s="103"/>
      <c r="AN31" s="103"/>
      <c r="AO31" s="129"/>
      <c r="AP31" s="129"/>
      <c r="AQ31" s="129"/>
      <c r="AR31" s="129"/>
      <c r="AS31" s="108"/>
    </row>
    <row r="32" spans="1:45" ht="17.25" customHeight="1" x14ac:dyDescent="0.25">
      <c r="A32" s="303" t="s">
        <v>279</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287"/>
      <c r="AL32" s="302"/>
      <c r="AM32" s="103"/>
      <c r="AN32" s="103"/>
      <c r="AO32" s="103"/>
      <c r="AP32" s="103"/>
      <c r="AQ32" s="103"/>
      <c r="AR32" s="103"/>
      <c r="AS32" s="108"/>
    </row>
    <row r="33" spans="1:45" ht="17.25" customHeight="1" x14ac:dyDescent="0.25">
      <c r="A33" s="303" t="s">
        <v>303</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287"/>
      <c r="AL33" s="302"/>
      <c r="AM33" s="103"/>
      <c r="AN33" s="103"/>
      <c r="AO33" s="103"/>
      <c r="AP33" s="103"/>
      <c r="AQ33" s="103"/>
      <c r="AR33" s="103"/>
      <c r="AS33" s="108"/>
    </row>
    <row r="34" spans="1:45" ht="17.25" customHeight="1" x14ac:dyDescent="0.25">
      <c r="A34" s="303" t="s">
        <v>302</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287"/>
      <c r="AL34" s="302"/>
      <c r="AM34" s="103"/>
      <c r="AN34" s="103"/>
      <c r="AO34" s="103"/>
      <c r="AP34" s="103"/>
      <c r="AQ34" s="103"/>
      <c r="AR34" s="103"/>
      <c r="AS34" s="108"/>
    </row>
    <row r="35" spans="1:45" ht="17.25" customHeight="1" x14ac:dyDescent="0.25">
      <c r="A35" s="303"/>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287"/>
      <c r="AL35" s="302"/>
      <c r="AM35" s="103"/>
      <c r="AN35" s="103"/>
      <c r="AO35" s="103"/>
      <c r="AP35" s="103"/>
      <c r="AQ35" s="103"/>
      <c r="AR35" s="103"/>
      <c r="AS35" s="108"/>
    </row>
    <row r="36" spans="1:45" ht="17.25" customHeight="1" thickBot="1" x14ac:dyDescent="0.3">
      <c r="A36" s="313" t="s">
        <v>267</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08"/>
      <c r="AL36" s="309"/>
      <c r="AM36" s="103"/>
      <c r="AN36" s="103"/>
      <c r="AO36" s="103"/>
      <c r="AP36" s="103"/>
      <c r="AQ36" s="103"/>
      <c r="AR36" s="103"/>
      <c r="AS36" s="108"/>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315"/>
      <c r="AL37" s="316"/>
      <c r="AM37" s="103"/>
      <c r="AN37" s="103"/>
      <c r="AO37" s="103"/>
      <c r="AP37" s="103"/>
      <c r="AQ37" s="103"/>
      <c r="AR37" s="103"/>
      <c r="AS37" s="108"/>
    </row>
    <row r="38" spans="1:45" ht="17.25" customHeight="1" x14ac:dyDescent="0.25">
      <c r="A38" s="303" t="s">
        <v>301</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287"/>
      <c r="AL38" s="302"/>
      <c r="AM38" s="103"/>
      <c r="AN38" s="103"/>
      <c r="AO38" s="103"/>
      <c r="AP38" s="103"/>
      <c r="AQ38" s="103"/>
      <c r="AR38" s="103"/>
      <c r="AS38" s="108"/>
    </row>
    <row r="39" spans="1:45" ht="17.25" customHeight="1" thickBot="1" x14ac:dyDescent="0.3">
      <c r="A39" s="313" t="s">
        <v>300</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08"/>
      <c r="AL39" s="309"/>
      <c r="AM39" s="103"/>
      <c r="AN39" s="103"/>
      <c r="AO39" s="103"/>
      <c r="AP39" s="103"/>
      <c r="AQ39" s="103"/>
      <c r="AR39" s="103"/>
      <c r="AS39" s="108"/>
    </row>
    <row r="40" spans="1:45" ht="17.25" customHeight="1" x14ac:dyDescent="0.25">
      <c r="A40" s="291" t="s">
        <v>299</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315"/>
      <c r="AL40" s="316"/>
      <c r="AM40" s="103"/>
      <c r="AN40" s="103"/>
      <c r="AO40" s="103"/>
      <c r="AP40" s="103"/>
      <c r="AQ40" s="103"/>
      <c r="AR40" s="103"/>
      <c r="AS40" s="108"/>
    </row>
    <row r="41" spans="1:45" ht="17.25" customHeight="1" x14ac:dyDescent="0.25">
      <c r="A41" s="303" t="s">
        <v>298</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287"/>
      <c r="AL41" s="302"/>
      <c r="AM41" s="103"/>
      <c r="AN41" s="103"/>
      <c r="AO41" s="103"/>
      <c r="AP41" s="103"/>
      <c r="AQ41" s="103"/>
      <c r="AR41" s="103"/>
      <c r="AS41" s="108"/>
    </row>
    <row r="42" spans="1:45" ht="17.25" customHeight="1" x14ac:dyDescent="0.25">
      <c r="A42" s="303" t="s">
        <v>297</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287"/>
      <c r="AL42" s="302"/>
      <c r="AM42" s="103"/>
      <c r="AN42" s="103"/>
      <c r="AO42" s="103"/>
      <c r="AP42" s="103"/>
      <c r="AQ42" s="103"/>
      <c r="AR42" s="103"/>
      <c r="AS42" s="108"/>
    </row>
    <row r="43" spans="1:45" ht="17.25" customHeight="1" x14ac:dyDescent="0.25">
      <c r="A43" s="303" t="s">
        <v>296</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287"/>
      <c r="AL43" s="302"/>
      <c r="AM43" s="103"/>
      <c r="AN43" s="103"/>
      <c r="AO43" s="103"/>
      <c r="AP43" s="103"/>
      <c r="AQ43" s="103"/>
      <c r="AR43" s="103"/>
      <c r="AS43" s="108"/>
    </row>
    <row r="44" spans="1:45" ht="17.25" customHeight="1" x14ac:dyDescent="0.25">
      <c r="A44" s="303" t="s">
        <v>295</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287"/>
      <c r="AL44" s="302"/>
      <c r="AM44" s="103"/>
      <c r="AN44" s="103"/>
      <c r="AO44" s="103"/>
      <c r="AP44" s="103"/>
      <c r="AQ44" s="103"/>
      <c r="AR44" s="103"/>
      <c r="AS44" s="108"/>
    </row>
    <row r="45" spans="1:45" ht="17.25" customHeight="1" x14ac:dyDescent="0.25">
      <c r="A45" s="303" t="s">
        <v>294</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287"/>
      <c r="AL45" s="302"/>
      <c r="AM45" s="103"/>
      <c r="AN45" s="103"/>
      <c r="AO45" s="103"/>
      <c r="AP45" s="103"/>
      <c r="AQ45" s="103"/>
      <c r="AR45" s="103"/>
      <c r="AS45" s="108"/>
    </row>
    <row r="46" spans="1:45" ht="17.25" customHeight="1" thickBot="1" x14ac:dyDescent="0.3">
      <c r="A46" s="317" t="s">
        <v>293</v>
      </c>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318"/>
      <c r="AG46" s="318"/>
      <c r="AH46" s="318"/>
      <c r="AI46" s="318"/>
      <c r="AJ46" s="318"/>
      <c r="AK46" s="308"/>
      <c r="AL46" s="309"/>
      <c r="AM46" s="103"/>
      <c r="AN46" s="103"/>
      <c r="AO46" s="103"/>
      <c r="AP46" s="103"/>
      <c r="AQ46" s="103"/>
      <c r="AR46" s="103"/>
      <c r="AS46" s="108"/>
    </row>
    <row r="47" spans="1:45" ht="24" customHeight="1" x14ac:dyDescent="0.25">
      <c r="A47" s="319" t="s">
        <v>292</v>
      </c>
      <c r="B47" s="320"/>
      <c r="C47" s="320"/>
      <c r="D47" s="320"/>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c r="AC47" s="320"/>
      <c r="AD47" s="320"/>
      <c r="AE47" s="320"/>
      <c r="AF47" s="320"/>
      <c r="AG47" s="320"/>
      <c r="AH47" s="320"/>
      <c r="AI47" s="320"/>
      <c r="AJ47" s="321"/>
      <c r="AK47" s="293" t="s">
        <v>3</v>
      </c>
      <c r="AL47" s="293"/>
      <c r="AM47" s="322" t="s">
        <v>273</v>
      </c>
      <c r="AN47" s="322"/>
      <c r="AO47" s="116" t="s">
        <v>272</v>
      </c>
      <c r="AP47" s="116" t="s">
        <v>271</v>
      </c>
      <c r="AQ47" s="108"/>
    </row>
    <row r="48" spans="1:45" ht="12" customHeight="1" x14ac:dyDescent="0.25">
      <c r="A48" s="303" t="s">
        <v>291</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23"/>
      <c r="AL48" s="323"/>
      <c r="AM48" s="323"/>
      <c r="AN48" s="323"/>
      <c r="AO48" s="120"/>
      <c r="AP48" s="120"/>
      <c r="AQ48" s="108"/>
    </row>
    <row r="49" spans="1:43" ht="12" customHeight="1" x14ac:dyDescent="0.25">
      <c r="A49" s="303" t="s">
        <v>290</v>
      </c>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23"/>
      <c r="AL49" s="323"/>
      <c r="AM49" s="323"/>
      <c r="AN49" s="323"/>
      <c r="AO49" s="120"/>
      <c r="AP49" s="120"/>
      <c r="AQ49" s="108"/>
    </row>
    <row r="50" spans="1:43" ht="12" customHeight="1" thickBot="1" x14ac:dyDescent="0.3">
      <c r="A50" s="313" t="s">
        <v>289</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24"/>
      <c r="AL50" s="324"/>
      <c r="AM50" s="324"/>
      <c r="AN50" s="324"/>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25" t="s">
        <v>288</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2" t="s">
        <v>3</v>
      </c>
      <c r="AL52" s="322"/>
      <c r="AM52" s="322" t="s">
        <v>273</v>
      </c>
      <c r="AN52" s="322"/>
      <c r="AO52" s="116" t="s">
        <v>272</v>
      </c>
      <c r="AP52" s="116" t="s">
        <v>271</v>
      </c>
      <c r="AQ52" s="108"/>
    </row>
    <row r="53" spans="1:43" ht="11.25" customHeight="1" x14ac:dyDescent="0.25">
      <c r="A53" s="327" t="s">
        <v>287</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c r="AL53" s="329"/>
      <c r="AM53" s="329"/>
      <c r="AN53" s="329"/>
      <c r="AO53" s="124"/>
      <c r="AP53" s="124"/>
      <c r="AQ53" s="108"/>
    </row>
    <row r="54" spans="1:43" ht="12" customHeight="1" x14ac:dyDescent="0.25">
      <c r="A54" s="303" t="s">
        <v>286</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23"/>
      <c r="AL54" s="323"/>
      <c r="AM54" s="323"/>
      <c r="AN54" s="323"/>
      <c r="AO54" s="120"/>
      <c r="AP54" s="120"/>
      <c r="AQ54" s="108"/>
    </row>
    <row r="55" spans="1:43" ht="12" customHeight="1" x14ac:dyDescent="0.25">
      <c r="A55" s="303" t="s">
        <v>285</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23"/>
      <c r="AL55" s="323"/>
      <c r="AM55" s="323"/>
      <c r="AN55" s="323"/>
      <c r="AO55" s="120"/>
      <c r="AP55" s="120"/>
      <c r="AQ55" s="108"/>
    </row>
    <row r="56" spans="1:43" ht="12" customHeight="1" thickBot="1" x14ac:dyDescent="0.3">
      <c r="A56" s="313" t="s">
        <v>284</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324"/>
      <c r="AL56" s="324"/>
      <c r="AM56" s="324"/>
      <c r="AN56" s="324"/>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25" t="s">
        <v>283</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2" t="s">
        <v>3</v>
      </c>
      <c r="AL58" s="322"/>
      <c r="AM58" s="322" t="s">
        <v>273</v>
      </c>
      <c r="AN58" s="322"/>
      <c r="AO58" s="116" t="s">
        <v>272</v>
      </c>
      <c r="AP58" s="116" t="s">
        <v>271</v>
      </c>
      <c r="AQ58" s="108"/>
    </row>
    <row r="59" spans="1:43" ht="12.75" customHeight="1" x14ac:dyDescent="0.25">
      <c r="A59" s="330" t="s">
        <v>282</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22"/>
      <c r="AP59" s="122"/>
      <c r="AQ59" s="114"/>
    </row>
    <row r="60" spans="1:43" ht="12" customHeight="1" x14ac:dyDescent="0.25">
      <c r="A60" s="303" t="s">
        <v>281</v>
      </c>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23"/>
      <c r="AL60" s="323"/>
      <c r="AM60" s="323"/>
      <c r="AN60" s="323"/>
      <c r="AO60" s="120"/>
      <c r="AP60" s="120"/>
      <c r="AQ60" s="108"/>
    </row>
    <row r="61" spans="1:43" ht="12" customHeight="1" x14ac:dyDescent="0.25">
      <c r="A61" s="303" t="s">
        <v>280</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23"/>
      <c r="AL61" s="323"/>
      <c r="AM61" s="323"/>
      <c r="AN61" s="323"/>
      <c r="AO61" s="120"/>
      <c r="AP61" s="120"/>
      <c r="AQ61" s="108"/>
    </row>
    <row r="62" spans="1:43" ht="12" customHeight="1" x14ac:dyDescent="0.25">
      <c r="A62" s="303" t="s">
        <v>279</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23"/>
      <c r="AL62" s="323"/>
      <c r="AM62" s="323"/>
      <c r="AN62" s="323"/>
      <c r="AO62" s="120"/>
      <c r="AP62" s="120"/>
      <c r="AQ62" s="108"/>
    </row>
    <row r="63" spans="1:43" ht="9.75" customHeight="1" x14ac:dyDescent="0.25">
      <c r="A63" s="303"/>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23"/>
      <c r="AL63" s="323"/>
      <c r="AM63" s="323"/>
      <c r="AN63" s="323"/>
      <c r="AO63" s="120"/>
      <c r="AP63" s="120"/>
      <c r="AQ63" s="108"/>
    </row>
    <row r="64" spans="1:43" ht="9.75" customHeight="1" x14ac:dyDescent="0.25">
      <c r="A64" s="303"/>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23"/>
      <c r="AL64" s="323"/>
      <c r="AM64" s="323"/>
      <c r="AN64" s="323"/>
      <c r="AO64" s="120"/>
      <c r="AP64" s="120"/>
      <c r="AQ64" s="108"/>
    </row>
    <row r="65" spans="1:43" ht="12" customHeight="1" x14ac:dyDescent="0.25">
      <c r="A65" s="303" t="s">
        <v>278</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23"/>
      <c r="AL65" s="323"/>
      <c r="AM65" s="323"/>
      <c r="AN65" s="323"/>
      <c r="AO65" s="120"/>
      <c r="AP65" s="120"/>
      <c r="AQ65" s="108"/>
    </row>
    <row r="66" spans="1:43" ht="27.75" customHeight="1" x14ac:dyDescent="0.25">
      <c r="A66" s="333" t="s">
        <v>277</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21"/>
      <c r="AP66" s="121"/>
      <c r="AQ66" s="114"/>
    </row>
    <row r="67" spans="1:43" ht="11.25" customHeight="1" x14ac:dyDescent="0.25">
      <c r="A67" s="303" t="s">
        <v>269</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23"/>
      <c r="AL67" s="323"/>
      <c r="AM67" s="323"/>
      <c r="AN67" s="323"/>
      <c r="AO67" s="120"/>
      <c r="AP67" s="120"/>
      <c r="AQ67" s="108"/>
    </row>
    <row r="68" spans="1:43" ht="25.5" customHeight="1" x14ac:dyDescent="0.25">
      <c r="A68" s="333" t="s">
        <v>270</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21"/>
      <c r="AP68" s="121"/>
      <c r="AQ68" s="114"/>
    </row>
    <row r="69" spans="1:43" ht="12" customHeight="1" x14ac:dyDescent="0.25">
      <c r="A69" s="303" t="s">
        <v>268</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23"/>
      <c r="AL69" s="323"/>
      <c r="AM69" s="323"/>
      <c r="AN69" s="323"/>
      <c r="AO69" s="120"/>
      <c r="AP69" s="120"/>
      <c r="AQ69" s="108"/>
    </row>
    <row r="70" spans="1:43" ht="12.75" customHeight="1" x14ac:dyDescent="0.25">
      <c r="A70" s="337" t="s">
        <v>276</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6"/>
      <c r="AL70" s="336"/>
      <c r="AM70" s="336"/>
      <c r="AN70" s="336"/>
      <c r="AO70" s="121"/>
      <c r="AP70" s="121"/>
      <c r="AQ70" s="114"/>
    </row>
    <row r="71" spans="1:43" ht="12" customHeight="1" x14ac:dyDescent="0.25">
      <c r="A71" s="303" t="s">
        <v>267</v>
      </c>
      <c r="B71" s="304"/>
      <c r="C71" s="304"/>
      <c r="D71" s="304"/>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23"/>
      <c r="AL71" s="323"/>
      <c r="AM71" s="323"/>
      <c r="AN71" s="323"/>
      <c r="AO71" s="120"/>
      <c r="AP71" s="120"/>
      <c r="AQ71" s="108"/>
    </row>
    <row r="72" spans="1:43" ht="12.75" customHeight="1" thickBot="1" x14ac:dyDescent="0.3">
      <c r="A72" s="339" t="s">
        <v>275</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25" t="s">
        <v>274</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2" t="s">
        <v>3</v>
      </c>
      <c r="AL74" s="322"/>
      <c r="AM74" s="322" t="s">
        <v>273</v>
      </c>
      <c r="AN74" s="322"/>
      <c r="AO74" s="116" t="s">
        <v>272</v>
      </c>
      <c r="AP74" s="116" t="s">
        <v>271</v>
      </c>
      <c r="AQ74" s="108"/>
    </row>
    <row r="75" spans="1:43" ht="25.5" customHeight="1" x14ac:dyDescent="0.25">
      <c r="A75" s="333" t="s">
        <v>270</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43"/>
      <c r="AN75" s="343"/>
      <c r="AO75" s="112"/>
      <c r="AP75" s="112"/>
      <c r="AQ75" s="114"/>
    </row>
    <row r="76" spans="1:43" ht="12" customHeight="1" x14ac:dyDescent="0.25">
      <c r="A76" s="303" t="s">
        <v>269</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23"/>
      <c r="AL76" s="323"/>
      <c r="AM76" s="344"/>
      <c r="AN76" s="344"/>
      <c r="AO76" s="115"/>
      <c r="AP76" s="115"/>
      <c r="AQ76" s="108"/>
    </row>
    <row r="77" spans="1:43" ht="12" customHeight="1" x14ac:dyDescent="0.25">
      <c r="A77" s="303" t="s">
        <v>268</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23"/>
      <c r="AL77" s="323"/>
      <c r="AM77" s="344"/>
      <c r="AN77" s="344"/>
      <c r="AO77" s="115"/>
      <c r="AP77" s="115"/>
      <c r="AQ77" s="108"/>
    </row>
    <row r="78" spans="1:43" ht="12" customHeight="1" x14ac:dyDescent="0.25">
      <c r="A78" s="303" t="s">
        <v>267</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23"/>
      <c r="AL78" s="323"/>
      <c r="AM78" s="344"/>
      <c r="AN78" s="344"/>
      <c r="AO78" s="115"/>
      <c r="AP78" s="115"/>
      <c r="AQ78" s="108"/>
    </row>
    <row r="79" spans="1:43" ht="12" customHeight="1" x14ac:dyDescent="0.25">
      <c r="A79" s="303" t="s">
        <v>266</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323"/>
      <c r="AL79" s="323"/>
      <c r="AM79" s="344"/>
      <c r="AN79" s="344"/>
      <c r="AO79" s="115"/>
      <c r="AP79" s="115"/>
      <c r="AQ79" s="108"/>
    </row>
    <row r="80" spans="1:43" ht="12" customHeight="1" x14ac:dyDescent="0.25">
      <c r="A80" s="303" t="s">
        <v>265</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323"/>
      <c r="AL80" s="323"/>
      <c r="AM80" s="344"/>
      <c r="AN80" s="344"/>
      <c r="AO80" s="115"/>
      <c r="AP80" s="115"/>
      <c r="AQ80" s="108"/>
    </row>
    <row r="81" spans="1:45" ht="12.75" customHeight="1" x14ac:dyDescent="0.25">
      <c r="A81" s="303" t="s">
        <v>264</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23"/>
      <c r="AL81" s="323"/>
      <c r="AM81" s="344"/>
      <c r="AN81" s="344"/>
      <c r="AO81" s="115"/>
      <c r="AP81" s="115"/>
      <c r="AQ81" s="108"/>
    </row>
    <row r="82" spans="1:45" ht="12.75" customHeight="1" x14ac:dyDescent="0.25">
      <c r="A82" s="303" t="s">
        <v>263</v>
      </c>
      <c r="B82" s="304"/>
      <c r="C82" s="304"/>
      <c r="D82" s="304"/>
      <c r="E82" s="304"/>
      <c r="F82" s="304"/>
      <c r="G82" s="304"/>
      <c r="H82" s="304"/>
      <c r="I82" s="304"/>
      <c r="J82" s="304"/>
      <c r="K82" s="304"/>
      <c r="L82" s="304"/>
      <c r="M82" s="304"/>
      <c r="N82" s="304"/>
      <c r="O82" s="304"/>
      <c r="P82" s="304"/>
      <c r="Q82" s="304"/>
      <c r="R82" s="304"/>
      <c r="S82" s="304"/>
      <c r="T82" s="304"/>
      <c r="U82" s="304"/>
      <c r="V82" s="304"/>
      <c r="W82" s="304"/>
      <c r="X82" s="304"/>
      <c r="Y82" s="304"/>
      <c r="Z82" s="304"/>
      <c r="AA82" s="304"/>
      <c r="AB82" s="304"/>
      <c r="AC82" s="304"/>
      <c r="AD82" s="304"/>
      <c r="AE82" s="304"/>
      <c r="AF82" s="304"/>
      <c r="AG82" s="304"/>
      <c r="AH82" s="304"/>
      <c r="AI82" s="304"/>
      <c r="AJ82" s="304"/>
      <c r="AK82" s="323"/>
      <c r="AL82" s="323"/>
      <c r="AM82" s="344"/>
      <c r="AN82" s="344"/>
      <c r="AO82" s="115"/>
      <c r="AP82" s="115"/>
      <c r="AQ82" s="108"/>
    </row>
    <row r="83" spans="1:45" ht="12" customHeight="1" x14ac:dyDescent="0.25">
      <c r="A83" s="337" t="s">
        <v>262</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6"/>
      <c r="AL83" s="336"/>
      <c r="AM83" s="343"/>
      <c r="AN83" s="343"/>
      <c r="AO83" s="112"/>
      <c r="AP83" s="112"/>
      <c r="AQ83" s="114"/>
    </row>
    <row r="84" spans="1:45" ht="12" customHeight="1" x14ac:dyDescent="0.25">
      <c r="A84" s="337" t="s">
        <v>261</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6"/>
      <c r="AL84" s="336"/>
      <c r="AM84" s="343"/>
      <c r="AN84" s="343"/>
      <c r="AO84" s="112"/>
      <c r="AP84" s="112"/>
      <c r="AQ84" s="114"/>
    </row>
    <row r="85" spans="1:45" ht="12" customHeight="1" x14ac:dyDescent="0.25">
      <c r="A85" s="303" t="s">
        <v>260</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323"/>
      <c r="AL85" s="323"/>
      <c r="AM85" s="344"/>
      <c r="AN85" s="344"/>
      <c r="AO85" s="115"/>
      <c r="AP85" s="115"/>
      <c r="AQ85" s="102"/>
    </row>
    <row r="86" spans="1:45" ht="27.75" customHeight="1" x14ac:dyDescent="0.25">
      <c r="A86" s="333" t="s">
        <v>259</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43"/>
      <c r="AN86" s="343"/>
      <c r="AO86" s="112"/>
      <c r="AP86" s="112"/>
      <c r="AQ86" s="114"/>
    </row>
    <row r="87" spans="1:45" x14ac:dyDescent="0.25">
      <c r="A87" s="333" t="s">
        <v>258</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43"/>
      <c r="AN87" s="343"/>
      <c r="AO87" s="112"/>
      <c r="AP87" s="112"/>
      <c r="AQ87" s="114"/>
    </row>
    <row r="88" spans="1:45" ht="14.25" customHeight="1" x14ac:dyDescent="0.25">
      <c r="A88" s="349" t="s">
        <v>257</v>
      </c>
      <c r="B88" s="350"/>
      <c r="C88" s="350"/>
      <c r="D88" s="351"/>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52"/>
      <c r="AL88" s="353"/>
      <c r="AM88" s="354"/>
      <c r="AN88" s="355"/>
      <c r="AO88" s="112"/>
      <c r="AP88" s="112"/>
      <c r="AQ88" s="114"/>
    </row>
    <row r="89" spans="1:45" x14ac:dyDescent="0.25">
      <c r="A89" s="349" t="s">
        <v>256</v>
      </c>
      <c r="B89" s="350"/>
      <c r="C89" s="350"/>
      <c r="D89" s="351"/>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52"/>
      <c r="AL89" s="353"/>
      <c r="AM89" s="354"/>
      <c r="AN89" s="355"/>
      <c r="AO89" s="112"/>
      <c r="AP89" s="112"/>
      <c r="AQ89" s="102"/>
    </row>
    <row r="90" spans="1:45" ht="12" customHeight="1" thickBot="1" x14ac:dyDescent="0.3">
      <c r="A90" s="111" t="s">
        <v>255</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45"/>
      <c r="AL90" s="346"/>
      <c r="AM90" s="347"/>
      <c r="AN90" s="348"/>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254</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252</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251</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250</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85" zoomScaleNormal="85" zoomScaleSheetLayoutView="85" workbookViewId="0">
      <selection activeCell="A15" sqref="A15:L15"/>
    </sheetView>
  </sheetViews>
  <sheetFormatPr defaultColWidth="0" defaultRowHeight="15.75" x14ac:dyDescent="0.25"/>
  <cols>
    <col min="1" max="1" width="9.140625" style="52" customWidth="1"/>
    <col min="2" max="2" width="44" style="52" customWidth="1"/>
    <col min="3" max="3" width="9.140625" style="52"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51" style="52" customWidth="1"/>
    <col min="12" max="12" width="32.28515625" style="52" customWidth="1"/>
    <col min="13" max="252" width="9.140625" style="52" customWidth="1"/>
    <col min="253" max="253" width="37.7109375" style="52" customWidth="1"/>
    <col min="254" max="254" width="9.140625" style="52" customWidth="1"/>
    <col min="255" max="255" width="12.85546875" style="52" customWidth="1"/>
    <col min="256" max="16384" width="0" style="52"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38" t="str">
        <f>'1. паспорт местоположение'!A5</f>
        <v>Год раскрытия информации: 2021 год</v>
      </c>
      <c r="B5" s="238"/>
      <c r="C5" s="238"/>
      <c r="D5" s="238"/>
      <c r="E5" s="238"/>
      <c r="F5" s="238"/>
      <c r="G5" s="238"/>
      <c r="H5" s="238"/>
      <c r="I5" s="238"/>
      <c r="J5" s="238"/>
      <c r="K5" s="238"/>
      <c r="L5" s="238"/>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3"/>
    </row>
    <row r="7" spans="1:44" ht="18.75" x14ac:dyDescent="0.25">
      <c r="A7" s="242" t="s">
        <v>8</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43" t="str">
        <f>'1. паспорт местоположение'!A9</f>
        <v>ООО "Электрические сети"</v>
      </c>
      <c r="B9" s="243"/>
      <c r="C9" s="243"/>
      <c r="D9" s="243"/>
      <c r="E9" s="243"/>
      <c r="F9" s="243"/>
      <c r="G9" s="243"/>
      <c r="H9" s="243"/>
      <c r="I9" s="243"/>
      <c r="J9" s="243"/>
      <c r="K9" s="243"/>
      <c r="L9" s="243"/>
    </row>
    <row r="10" spans="1:44" x14ac:dyDescent="0.25">
      <c r="A10" s="239" t="s">
        <v>7</v>
      </c>
      <c r="B10" s="239"/>
      <c r="C10" s="239"/>
      <c r="D10" s="239"/>
      <c r="E10" s="239"/>
      <c r="F10" s="239"/>
      <c r="G10" s="239"/>
      <c r="H10" s="239"/>
      <c r="I10" s="239"/>
      <c r="J10" s="239"/>
      <c r="K10" s="239"/>
      <c r="L10" s="239"/>
    </row>
    <row r="11" spans="1:44" ht="18.75" x14ac:dyDescent="0.25">
      <c r="A11" s="242"/>
      <c r="B11" s="242"/>
      <c r="C11" s="242"/>
      <c r="D11" s="242"/>
      <c r="E11" s="242"/>
      <c r="F11" s="242"/>
      <c r="G11" s="242"/>
      <c r="H11" s="242"/>
      <c r="I11" s="242"/>
      <c r="J11" s="242"/>
      <c r="K11" s="242"/>
      <c r="L11" s="242"/>
    </row>
    <row r="12" spans="1:44" x14ac:dyDescent="0.25">
      <c r="A12" s="243" t="str">
        <f>'1. паспорт местоположение'!A12</f>
        <v>К_172121228</v>
      </c>
      <c r="B12" s="243"/>
      <c r="C12" s="243"/>
      <c r="D12" s="243"/>
      <c r="E12" s="243"/>
      <c r="F12" s="243"/>
      <c r="G12" s="243"/>
      <c r="H12" s="243"/>
      <c r="I12" s="243"/>
      <c r="J12" s="243"/>
      <c r="K12" s="243"/>
      <c r="L12" s="243"/>
    </row>
    <row r="13" spans="1:44" x14ac:dyDescent="0.25">
      <c r="A13" s="239" t="s">
        <v>6</v>
      </c>
      <c r="B13" s="239"/>
      <c r="C13" s="239"/>
      <c r="D13" s="239"/>
      <c r="E13" s="239"/>
      <c r="F13" s="239"/>
      <c r="G13" s="239"/>
      <c r="H13" s="239"/>
      <c r="I13" s="239"/>
      <c r="J13" s="239"/>
      <c r="K13" s="239"/>
      <c r="L13" s="239"/>
    </row>
    <row r="14" spans="1:44" ht="18.75" x14ac:dyDescent="0.25">
      <c r="A14" s="246"/>
      <c r="B14" s="246"/>
      <c r="C14" s="246"/>
      <c r="D14" s="246"/>
      <c r="E14" s="246"/>
      <c r="F14" s="246"/>
      <c r="G14" s="246"/>
      <c r="H14" s="246"/>
      <c r="I14" s="246"/>
      <c r="J14" s="246"/>
      <c r="K14" s="246"/>
      <c r="L14" s="246"/>
    </row>
    <row r="15" spans="1:44" x14ac:dyDescent="0.25">
      <c r="A15" s="243" t="str">
        <f>'1. паспорт местоположение'!A15</f>
        <v>Установка АСКУЭ согласно ПП №522 от 27.12.2018г., кол-во точек в 2020г.-300шт., 2021г.-461шт.</v>
      </c>
      <c r="B15" s="243"/>
      <c r="C15" s="243"/>
      <c r="D15" s="243"/>
      <c r="E15" s="243"/>
      <c r="F15" s="243"/>
      <c r="G15" s="243"/>
      <c r="H15" s="243"/>
      <c r="I15" s="243"/>
      <c r="J15" s="243"/>
      <c r="K15" s="243"/>
      <c r="L15" s="243"/>
    </row>
    <row r="16" spans="1:44" x14ac:dyDescent="0.25">
      <c r="A16" s="239" t="s">
        <v>5</v>
      </c>
      <c r="B16" s="239"/>
      <c r="C16" s="239"/>
      <c r="D16" s="239"/>
      <c r="E16" s="239"/>
      <c r="F16" s="239"/>
      <c r="G16" s="239"/>
      <c r="H16" s="239"/>
      <c r="I16" s="239"/>
      <c r="J16" s="239"/>
      <c r="K16" s="239"/>
      <c r="L16" s="239"/>
    </row>
    <row r="17" spans="1:12" ht="15.75" customHeight="1" x14ac:dyDescent="0.25">
      <c r="L17" s="79"/>
    </row>
    <row r="18" spans="1:12" x14ac:dyDescent="0.25">
      <c r="K18" s="78"/>
    </row>
    <row r="19" spans="1:12" ht="15.75" customHeight="1" x14ac:dyDescent="0.25">
      <c r="A19" s="366" t="s">
        <v>454</v>
      </c>
      <c r="B19" s="366"/>
      <c r="C19" s="366"/>
      <c r="D19" s="366"/>
      <c r="E19" s="366"/>
      <c r="F19" s="366"/>
      <c r="G19" s="366"/>
      <c r="H19" s="366"/>
      <c r="I19" s="366"/>
      <c r="J19" s="366"/>
      <c r="K19" s="366"/>
      <c r="L19" s="366"/>
    </row>
    <row r="20" spans="1:12" x14ac:dyDescent="0.25">
      <c r="A20" s="53"/>
      <c r="B20" s="53"/>
      <c r="C20" s="77"/>
      <c r="D20" s="77"/>
      <c r="E20" s="77"/>
      <c r="F20" s="77"/>
      <c r="G20" s="77"/>
      <c r="H20" s="77"/>
      <c r="I20" s="77"/>
      <c r="J20" s="77"/>
      <c r="K20" s="77"/>
      <c r="L20" s="77"/>
    </row>
    <row r="21" spans="1:12" ht="33" customHeight="1" x14ac:dyDescent="0.25">
      <c r="A21" s="358" t="s">
        <v>216</v>
      </c>
      <c r="B21" s="358" t="s">
        <v>215</v>
      </c>
      <c r="C21" s="364" t="s">
        <v>387</v>
      </c>
      <c r="D21" s="364"/>
      <c r="E21" s="364"/>
      <c r="F21" s="364"/>
      <c r="G21" s="364"/>
      <c r="H21" s="364"/>
      <c r="I21" s="359" t="s">
        <v>214</v>
      </c>
      <c r="J21" s="361" t="s">
        <v>389</v>
      </c>
      <c r="K21" s="358" t="s">
        <v>213</v>
      </c>
      <c r="L21" s="360" t="s">
        <v>388</v>
      </c>
    </row>
    <row r="22" spans="1:12" ht="33" customHeight="1" x14ac:dyDescent="0.25">
      <c r="A22" s="358"/>
      <c r="B22" s="358"/>
      <c r="C22" s="365" t="s">
        <v>2</v>
      </c>
      <c r="D22" s="365"/>
      <c r="E22" s="154"/>
      <c r="F22" s="155"/>
      <c r="G22" s="356" t="s">
        <v>511</v>
      </c>
      <c r="H22" s="357"/>
      <c r="I22" s="359"/>
      <c r="J22" s="362"/>
      <c r="K22" s="358"/>
      <c r="L22" s="360"/>
    </row>
    <row r="23" spans="1:12" ht="33" customHeight="1" x14ac:dyDescent="0.25">
      <c r="A23" s="358"/>
      <c r="B23" s="358"/>
      <c r="C23" s="76" t="s">
        <v>212</v>
      </c>
      <c r="D23" s="76" t="s">
        <v>211</v>
      </c>
      <c r="E23" s="76" t="s">
        <v>212</v>
      </c>
      <c r="F23" s="76" t="s">
        <v>211</v>
      </c>
      <c r="G23" s="76" t="s">
        <v>212</v>
      </c>
      <c r="H23" s="76" t="s">
        <v>211</v>
      </c>
      <c r="I23" s="359"/>
      <c r="J23" s="363"/>
      <c r="K23" s="358"/>
      <c r="L23" s="360"/>
    </row>
    <row r="24" spans="1:12" x14ac:dyDescent="0.25">
      <c r="A24" s="58">
        <v>1</v>
      </c>
      <c r="B24" s="58">
        <v>2</v>
      </c>
      <c r="C24" s="76">
        <v>3</v>
      </c>
      <c r="D24" s="76">
        <v>4</v>
      </c>
      <c r="E24" s="76">
        <v>5</v>
      </c>
      <c r="F24" s="76">
        <v>6</v>
      </c>
      <c r="G24" s="76">
        <v>7</v>
      </c>
      <c r="H24" s="76">
        <v>8</v>
      </c>
      <c r="I24" s="76">
        <v>9</v>
      </c>
      <c r="J24" s="76">
        <v>10</v>
      </c>
      <c r="K24" s="76">
        <v>11</v>
      </c>
      <c r="L24" s="76">
        <v>12</v>
      </c>
    </row>
    <row r="25" spans="1:12" x14ac:dyDescent="0.25">
      <c r="A25" s="71">
        <v>1</v>
      </c>
      <c r="B25" s="72" t="s">
        <v>210</v>
      </c>
      <c r="C25" s="76">
        <v>2020</v>
      </c>
      <c r="D25" s="76">
        <v>2021</v>
      </c>
      <c r="E25" s="76"/>
      <c r="F25" s="76"/>
      <c r="G25" s="76">
        <v>2020</v>
      </c>
      <c r="H25" s="76">
        <v>2021</v>
      </c>
      <c r="I25" s="225">
        <v>1</v>
      </c>
      <c r="J25" s="225">
        <v>1</v>
      </c>
      <c r="K25" s="68"/>
      <c r="L25" s="88"/>
    </row>
    <row r="26" spans="1:12" x14ac:dyDescent="0.25">
      <c r="A26" s="71" t="s">
        <v>209</v>
      </c>
      <c r="B26" s="75" t="s">
        <v>394</v>
      </c>
      <c r="C26" s="69" t="s">
        <v>500</v>
      </c>
      <c r="D26" s="69" t="s">
        <v>500</v>
      </c>
      <c r="E26" s="69" t="s">
        <v>500</v>
      </c>
      <c r="F26" s="69" t="s">
        <v>500</v>
      </c>
      <c r="G26" s="69" t="s">
        <v>500</v>
      </c>
      <c r="H26" s="69" t="s">
        <v>500</v>
      </c>
      <c r="I26" s="195" t="s">
        <v>500</v>
      </c>
      <c r="J26" s="195" t="s">
        <v>500</v>
      </c>
      <c r="K26" s="68"/>
      <c r="L26" s="68"/>
    </row>
    <row r="27" spans="1:12" s="55" customFormat="1" ht="31.5" x14ac:dyDescent="0.25">
      <c r="A27" s="71" t="s">
        <v>208</v>
      </c>
      <c r="B27" s="75" t="s">
        <v>396</v>
      </c>
      <c r="C27" s="69" t="s">
        <v>500</v>
      </c>
      <c r="D27" s="69" t="s">
        <v>500</v>
      </c>
      <c r="E27" s="69" t="s">
        <v>500</v>
      </c>
      <c r="F27" s="69" t="s">
        <v>500</v>
      </c>
      <c r="G27" s="69" t="s">
        <v>500</v>
      </c>
      <c r="H27" s="69" t="s">
        <v>500</v>
      </c>
      <c r="I27" s="195" t="s">
        <v>500</v>
      </c>
      <c r="J27" s="195" t="s">
        <v>500</v>
      </c>
      <c r="K27" s="68"/>
      <c r="L27" s="68"/>
    </row>
    <row r="28" spans="1:12" s="55" customFormat="1" ht="47.25" x14ac:dyDescent="0.25">
      <c r="A28" s="71" t="s">
        <v>395</v>
      </c>
      <c r="B28" s="75" t="s">
        <v>400</v>
      </c>
      <c r="C28" s="69" t="s">
        <v>500</v>
      </c>
      <c r="D28" s="69" t="s">
        <v>500</v>
      </c>
      <c r="E28" s="69" t="s">
        <v>500</v>
      </c>
      <c r="F28" s="69" t="s">
        <v>500</v>
      </c>
      <c r="G28" s="69" t="s">
        <v>500</v>
      </c>
      <c r="H28" s="69" t="s">
        <v>500</v>
      </c>
      <c r="I28" s="195" t="s">
        <v>500</v>
      </c>
      <c r="J28" s="195" t="s">
        <v>500</v>
      </c>
      <c r="K28" s="68"/>
      <c r="L28" s="68"/>
    </row>
    <row r="29" spans="1:12" s="55" customFormat="1" ht="31.5" x14ac:dyDescent="0.25">
      <c r="A29" s="71" t="s">
        <v>207</v>
      </c>
      <c r="B29" s="75" t="s">
        <v>399</v>
      </c>
      <c r="C29" s="69" t="s">
        <v>500</v>
      </c>
      <c r="D29" s="69" t="s">
        <v>500</v>
      </c>
      <c r="E29" s="69" t="s">
        <v>500</v>
      </c>
      <c r="F29" s="69" t="s">
        <v>500</v>
      </c>
      <c r="G29" s="69" t="s">
        <v>500</v>
      </c>
      <c r="H29" s="69" t="s">
        <v>500</v>
      </c>
      <c r="I29" s="195" t="s">
        <v>500</v>
      </c>
      <c r="J29" s="195" t="s">
        <v>500</v>
      </c>
      <c r="K29" s="68"/>
      <c r="L29" s="68"/>
    </row>
    <row r="30" spans="1:12" s="55" customFormat="1" ht="31.5" x14ac:dyDescent="0.25">
      <c r="A30" s="71" t="s">
        <v>206</v>
      </c>
      <c r="B30" s="75" t="s">
        <v>401</v>
      </c>
      <c r="C30" s="69" t="s">
        <v>500</v>
      </c>
      <c r="D30" s="69" t="s">
        <v>500</v>
      </c>
      <c r="E30" s="69" t="s">
        <v>500</v>
      </c>
      <c r="F30" s="69" t="s">
        <v>500</v>
      </c>
      <c r="G30" s="69" t="s">
        <v>500</v>
      </c>
      <c r="H30" s="69" t="s">
        <v>500</v>
      </c>
      <c r="I30" s="195" t="s">
        <v>500</v>
      </c>
      <c r="J30" s="195" t="s">
        <v>500</v>
      </c>
      <c r="K30" s="68"/>
      <c r="L30" s="68"/>
    </row>
    <row r="31" spans="1:12" s="55" customFormat="1" ht="31.5" x14ac:dyDescent="0.25">
      <c r="A31" s="71" t="s">
        <v>205</v>
      </c>
      <c r="B31" s="70" t="s">
        <v>397</v>
      </c>
      <c r="C31" s="69" t="s">
        <v>500</v>
      </c>
      <c r="D31" s="69" t="s">
        <v>500</v>
      </c>
      <c r="E31" s="69" t="s">
        <v>500</v>
      </c>
      <c r="F31" s="69" t="s">
        <v>500</v>
      </c>
      <c r="G31" s="69" t="s">
        <v>500</v>
      </c>
      <c r="H31" s="69" t="s">
        <v>500</v>
      </c>
      <c r="I31" s="195" t="s">
        <v>500</v>
      </c>
      <c r="J31" s="195" t="s">
        <v>500</v>
      </c>
      <c r="K31" s="68"/>
      <c r="L31" s="68"/>
    </row>
    <row r="32" spans="1:12" s="55" customFormat="1" ht="31.5" x14ac:dyDescent="0.25">
      <c r="A32" s="71" t="s">
        <v>203</v>
      </c>
      <c r="B32" s="70" t="s">
        <v>402</v>
      </c>
      <c r="C32" s="69" t="s">
        <v>500</v>
      </c>
      <c r="D32" s="69" t="s">
        <v>500</v>
      </c>
      <c r="E32" s="69" t="s">
        <v>500</v>
      </c>
      <c r="F32" s="69" t="s">
        <v>500</v>
      </c>
      <c r="G32" s="69" t="s">
        <v>500</v>
      </c>
      <c r="H32" s="69" t="s">
        <v>500</v>
      </c>
      <c r="I32" s="195" t="s">
        <v>500</v>
      </c>
      <c r="J32" s="195" t="s">
        <v>500</v>
      </c>
      <c r="K32" s="68"/>
      <c r="L32" s="68"/>
    </row>
    <row r="33" spans="1:12" s="55" customFormat="1" ht="31.5" x14ac:dyDescent="0.25">
      <c r="A33" s="71" t="s">
        <v>413</v>
      </c>
      <c r="B33" s="70" t="s">
        <v>332</v>
      </c>
      <c r="C33" s="69" t="s">
        <v>500</v>
      </c>
      <c r="D33" s="69" t="s">
        <v>500</v>
      </c>
      <c r="E33" s="69" t="s">
        <v>500</v>
      </c>
      <c r="F33" s="69" t="s">
        <v>500</v>
      </c>
      <c r="G33" s="69" t="s">
        <v>500</v>
      </c>
      <c r="H33" s="69" t="s">
        <v>500</v>
      </c>
      <c r="I33" s="195" t="s">
        <v>500</v>
      </c>
      <c r="J33" s="195" t="s">
        <v>500</v>
      </c>
      <c r="K33" s="68"/>
      <c r="L33" s="68"/>
    </row>
    <row r="34" spans="1:12" s="55" customFormat="1" ht="47.25" x14ac:dyDescent="0.25">
      <c r="A34" s="71" t="s">
        <v>414</v>
      </c>
      <c r="B34" s="70" t="s">
        <v>406</v>
      </c>
      <c r="C34" s="69" t="s">
        <v>500</v>
      </c>
      <c r="D34" s="69" t="s">
        <v>500</v>
      </c>
      <c r="E34" s="69" t="s">
        <v>500</v>
      </c>
      <c r="F34" s="69" t="s">
        <v>500</v>
      </c>
      <c r="G34" s="69" t="s">
        <v>500</v>
      </c>
      <c r="H34" s="69" t="s">
        <v>500</v>
      </c>
      <c r="I34" s="195" t="s">
        <v>500</v>
      </c>
      <c r="J34" s="195" t="s">
        <v>500</v>
      </c>
      <c r="K34" s="73"/>
      <c r="L34" s="68"/>
    </row>
    <row r="35" spans="1:12" s="55" customFormat="1" x14ac:dyDescent="0.25">
      <c r="A35" s="71" t="s">
        <v>415</v>
      </c>
      <c r="B35" s="70" t="s">
        <v>204</v>
      </c>
      <c r="C35" s="69" t="s">
        <v>500</v>
      </c>
      <c r="D35" s="69" t="s">
        <v>500</v>
      </c>
      <c r="E35" s="69" t="s">
        <v>500</v>
      </c>
      <c r="F35" s="69" t="s">
        <v>500</v>
      </c>
      <c r="G35" s="69" t="s">
        <v>500</v>
      </c>
      <c r="H35" s="69" t="s">
        <v>500</v>
      </c>
      <c r="I35" s="195" t="s">
        <v>500</v>
      </c>
      <c r="J35" s="195" t="s">
        <v>500</v>
      </c>
      <c r="K35" s="73"/>
      <c r="L35" s="68"/>
    </row>
    <row r="36" spans="1:12" x14ac:dyDescent="0.25">
      <c r="A36" s="71" t="s">
        <v>416</v>
      </c>
      <c r="B36" s="70" t="s">
        <v>398</v>
      </c>
      <c r="C36" s="69" t="s">
        <v>500</v>
      </c>
      <c r="D36" s="69" t="s">
        <v>500</v>
      </c>
      <c r="E36" s="69" t="s">
        <v>500</v>
      </c>
      <c r="F36" s="69" t="s">
        <v>500</v>
      </c>
      <c r="G36" s="69" t="s">
        <v>500</v>
      </c>
      <c r="H36" s="69" t="s">
        <v>500</v>
      </c>
      <c r="I36" s="195" t="s">
        <v>500</v>
      </c>
      <c r="J36" s="195" t="s">
        <v>500</v>
      </c>
      <c r="K36" s="68"/>
      <c r="L36" s="68"/>
    </row>
    <row r="37" spans="1:12" x14ac:dyDescent="0.25">
      <c r="A37" s="71" t="s">
        <v>417</v>
      </c>
      <c r="B37" s="70" t="s">
        <v>202</v>
      </c>
      <c r="C37" s="74" t="s">
        <v>490</v>
      </c>
      <c r="D37" s="74" t="s">
        <v>490</v>
      </c>
      <c r="E37" s="74"/>
      <c r="F37" s="74"/>
      <c r="G37" s="74" t="s">
        <v>490</v>
      </c>
      <c r="H37" s="74" t="s">
        <v>490</v>
      </c>
      <c r="I37" s="194" t="s">
        <v>490</v>
      </c>
      <c r="J37" s="194" t="s">
        <v>490</v>
      </c>
      <c r="K37" s="68"/>
      <c r="L37" s="88"/>
    </row>
    <row r="38" spans="1:12" x14ac:dyDescent="0.25">
      <c r="A38" s="71" t="s">
        <v>418</v>
      </c>
      <c r="B38" s="72" t="s">
        <v>201</v>
      </c>
      <c r="C38" s="76">
        <v>2020</v>
      </c>
      <c r="D38" s="76">
        <v>2021</v>
      </c>
      <c r="E38" s="76"/>
      <c r="F38" s="76"/>
      <c r="G38" s="76">
        <v>2020</v>
      </c>
      <c r="H38" s="76">
        <v>2021</v>
      </c>
      <c r="I38" s="225">
        <v>1</v>
      </c>
      <c r="J38" s="225">
        <v>1</v>
      </c>
      <c r="K38" s="68"/>
      <c r="L38" s="88"/>
    </row>
    <row r="39" spans="1:12" ht="47.25" x14ac:dyDescent="0.25">
      <c r="A39" s="71">
        <v>2</v>
      </c>
      <c r="B39" s="70" t="s">
        <v>403</v>
      </c>
      <c r="C39" s="69" t="s">
        <v>500</v>
      </c>
      <c r="D39" s="69" t="s">
        <v>500</v>
      </c>
      <c r="E39" s="69" t="s">
        <v>500</v>
      </c>
      <c r="F39" s="69" t="s">
        <v>500</v>
      </c>
      <c r="G39" s="69" t="s">
        <v>500</v>
      </c>
      <c r="H39" s="69" t="s">
        <v>500</v>
      </c>
      <c r="I39" s="195" t="s">
        <v>500</v>
      </c>
      <c r="J39" s="195" t="s">
        <v>500</v>
      </c>
      <c r="K39" s="68"/>
      <c r="L39" s="68"/>
    </row>
    <row r="40" spans="1:12" x14ac:dyDescent="0.25">
      <c r="A40" s="71" t="s">
        <v>200</v>
      </c>
      <c r="B40" s="70" t="s">
        <v>405</v>
      </c>
      <c r="C40" s="74">
        <v>2020</v>
      </c>
      <c r="D40" s="74">
        <v>2021</v>
      </c>
      <c r="E40" s="74"/>
      <c r="F40" s="74"/>
      <c r="G40" s="74">
        <v>2020</v>
      </c>
      <c r="H40" s="74">
        <v>2021</v>
      </c>
      <c r="I40" s="194">
        <v>1</v>
      </c>
      <c r="J40" s="194">
        <v>1</v>
      </c>
      <c r="K40" s="68"/>
      <c r="L40" s="88"/>
    </row>
    <row r="41" spans="1:12" ht="31.5" x14ac:dyDescent="0.25">
      <c r="A41" s="71" t="s">
        <v>199</v>
      </c>
      <c r="B41" s="72" t="s">
        <v>484</v>
      </c>
      <c r="C41" s="76">
        <v>2020</v>
      </c>
      <c r="D41" s="76">
        <v>2021</v>
      </c>
      <c r="E41" s="76"/>
      <c r="F41" s="76"/>
      <c r="G41" s="76">
        <v>2020</v>
      </c>
      <c r="H41" s="76">
        <v>2021</v>
      </c>
      <c r="I41" s="225">
        <v>1</v>
      </c>
      <c r="J41" s="225">
        <v>1</v>
      </c>
      <c r="K41" s="68"/>
      <c r="L41" s="68"/>
    </row>
    <row r="42" spans="1:12" ht="31.5" x14ac:dyDescent="0.25">
      <c r="A42" s="71">
        <v>3</v>
      </c>
      <c r="B42" s="70" t="s">
        <v>404</v>
      </c>
      <c r="C42" s="74">
        <v>2020</v>
      </c>
      <c r="D42" s="74">
        <v>2021</v>
      </c>
      <c r="E42" s="74"/>
      <c r="F42" s="74"/>
      <c r="G42" s="74">
        <v>2020</v>
      </c>
      <c r="H42" s="74">
        <v>2021</v>
      </c>
      <c r="I42" s="194">
        <v>1</v>
      </c>
      <c r="J42" s="194">
        <v>10.1</v>
      </c>
      <c r="K42" s="68"/>
      <c r="L42" s="88"/>
    </row>
    <row r="43" spans="1:12" x14ac:dyDescent="0.25">
      <c r="A43" s="71" t="s">
        <v>198</v>
      </c>
      <c r="B43" s="70" t="s">
        <v>196</v>
      </c>
      <c r="C43" s="74">
        <v>2020</v>
      </c>
      <c r="D43" s="74">
        <v>2021</v>
      </c>
      <c r="E43" s="74"/>
      <c r="F43" s="74"/>
      <c r="G43" s="74">
        <v>2020</v>
      </c>
      <c r="H43" s="74">
        <v>2021</v>
      </c>
      <c r="I43" s="194">
        <v>1</v>
      </c>
      <c r="J43" s="194">
        <v>1</v>
      </c>
      <c r="K43" s="68"/>
      <c r="L43" s="88"/>
    </row>
    <row r="44" spans="1:12" x14ac:dyDescent="0.25">
      <c r="A44" s="71" t="s">
        <v>197</v>
      </c>
      <c r="B44" s="70" t="s">
        <v>194</v>
      </c>
      <c r="C44" s="74">
        <v>2020</v>
      </c>
      <c r="D44" s="74">
        <v>2021</v>
      </c>
      <c r="E44" s="74"/>
      <c r="F44" s="74"/>
      <c r="G44" s="74">
        <v>2020</v>
      </c>
      <c r="H44" s="74">
        <v>2021</v>
      </c>
      <c r="I44" s="194">
        <v>1</v>
      </c>
      <c r="J44" s="194">
        <v>1</v>
      </c>
      <c r="K44" s="68"/>
      <c r="L44" s="88"/>
    </row>
    <row r="45" spans="1:12" ht="63" x14ac:dyDescent="0.25">
      <c r="A45" s="71" t="s">
        <v>195</v>
      </c>
      <c r="B45" s="70" t="s">
        <v>409</v>
      </c>
      <c r="C45" s="69" t="s">
        <v>500</v>
      </c>
      <c r="D45" s="69" t="s">
        <v>500</v>
      </c>
      <c r="E45" s="69" t="s">
        <v>500</v>
      </c>
      <c r="F45" s="69" t="s">
        <v>500</v>
      </c>
      <c r="G45" s="69" t="s">
        <v>500</v>
      </c>
      <c r="H45" s="69" t="s">
        <v>500</v>
      </c>
      <c r="I45" s="195" t="s">
        <v>500</v>
      </c>
      <c r="J45" s="195" t="s">
        <v>500</v>
      </c>
      <c r="K45" s="68"/>
      <c r="L45" s="68"/>
    </row>
    <row r="46" spans="1:12" ht="110.25" x14ac:dyDescent="0.25">
      <c r="A46" s="71" t="s">
        <v>193</v>
      </c>
      <c r="B46" s="70" t="s">
        <v>407</v>
      </c>
      <c r="C46" s="69" t="s">
        <v>500</v>
      </c>
      <c r="D46" s="69" t="s">
        <v>500</v>
      </c>
      <c r="E46" s="69" t="s">
        <v>500</v>
      </c>
      <c r="F46" s="69" t="s">
        <v>500</v>
      </c>
      <c r="G46" s="69" t="s">
        <v>500</v>
      </c>
      <c r="H46" s="69" t="s">
        <v>500</v>
      </c>
      <c r="I46" s="195" t="s">
        <v>500</v>
      </c>
      <c r="J46" s="195" t="s">
        <v>500</v>
      </c>
      <c r="K46" s="68"/>
      <c r="L46" s="68"/>
    </row>
    <row r="47" spans="1:12" x14ac:dyDescent="0.25">
      <c r="A47" s="71" t="s">
        <v>191</v>
      </c>
      <c r="B47" s="70" t="s">
        <v>192</v>
      </c>
      <c r="C47" s="74">
        <v>2020</v>
      </c>
      <c r="D47" s="74">
        <v>2021</v>
      </c>
      <c r="E47" s="74"/>
      <c r="F47" s="74"/>
      <c r="G47" s="74">
        <v>2020</v>
      </c>
      <c r="H47" s="74">
        <v>2021</v>
      </c>
      <c r="I47" s="194">
        <v>1</v>
      </c>
      <c r="J47" s="194">
        <v>1</v>
      </c>
      <c r="K47" s="68"/>
      <c r="L47" s="88"/>
    </row>
    <row r="48" spans="1:12" x14ac:dyDescent="0.25">
      <c r="A48" s="71" t="s">
        <v>419</v>
      </c>
      <c r="B48" s="72" t="s">
        <v>190</v>
      </c>
      <c r="C48" s="76">
        <v>2020</v>
      </c>
      <c r="D48" s="76">
        <v>2021</v>
      </c>
      <c r="E48" s="76"/>
      <c r="F48" s="76"/>
      <c r="G48" s="76">
        <v>2020</v>
      </c>
      <c r="H48" s="76">
        <v>2021</v>
      </c>
      <c r="I48" s="225">
        <v>1</v>
      </c>
      <c r="J48" s="225">
        <v>1</v>
      </c>
      <c r="K48" s="68"/>
      <c r="L48" s="68"/>
    </row>
    <row r="49" spans="1:12" x14ac:dyDescent="0.25">
      <c r="A49" s="71">
        <v>4</v>
      </c>
      <c r="B49" s="70" t="s">
        <v>188</v>
      </c>
      <c r="C49" s="74">
        <v>2020</v>
      </c>
      <c r="D49" s="74">
        <v>2021</v>
      </c>
      <c r="E49" s="74"/>
      <c r="F49" s="74"/>
      <c r="G49" s="74">
        <v>2020</v>
      </c>
      <c r="H49" s="74">
        <v>2021</v>
      </c>
      <c r="I49" s="194">
        <v>1</v>
      </c>
      <c r="J49" s="194">
        <v>1</v>
      </c>
      <c r="K49" s="68"/>
      <c r="L49" s="88"/>
    </row>
    <row r="50" spans="1:12" ht="63" x14ac:dyDescent="0.25">
      <c r="A50" s="71" t="s">
        <v>189</v>
      </c>
      <c r="B50" s="70" t="s">
        <v>408</v>
      </c>
      <c r="C50" s="74">
        <v>2020</v>
      </c>
      <c r="D50" s="74">
        <v>2021</v>
      </c>
      <c r="E50" s="74"/>
      <c r="F50" s="74"/>
      <c r="G50" s="74">
        <v>2020</v>
      </c>
      <c r="H50" s="74">
        <v>2021</v>
      </c>
      <c r="I50" s="194">
        <v>1</v>
      </c>
      <c r="J50" s="194">
        <v>1</v>
      </c>
      <c r="K50" s="68"/>
      <c r="L50" s="88"/>
    </row>
    <row r="51" spans="1:12" ht="47.25" x14ac:dyDescent="0.25">
      <c r="A51" s="71" t="s">
        <v>187</v>
      </c>
      <c r="B51" s="70" t="s">
        <v>410</v>
      </c>
      <c r="C51" s="69" t="s">
        <v>500</v>
      </c>
      <c r="D51" s="69" t="s">
        <v>500</v>
      </c>
      <c r="E51" s="69" t="s">
        <v>500</v>
      </c>
      <c r="F51" s="69" t="s">
        <v>500</v>
      </c>
      <c r="G51" s="69" t="s">
        <v>500</v>
      </c>
      <c r="H51" s="69" t="s">
        <v>500</v>
      </c>
      <c r="I51" s="195" t="s">
        <v>500</v>
      </c>
      <c r="J51" s="195" t="s">
        <v>500</v>
      </c>
      <c r="K51" s="68"/>
      <c r="L51" s="68"/>
    </row>
    <row r="52" spans="1:12" ht="47.25" x14ac:dyDescent="0.25">
      <c r="A52" s="71" t="s">
        <v>185</v>
      </c>
      <c r="B52" s="70" t="s">
        <v>186</v>
      </c>
      <c r="C52" s="69" t="s">
        <v>500</v>
      </c>
      <c r="D52" s="69" t="s">
        <v>500</v>
      </c>
      <c r="E52" s="69" t="s">
        <v>500</v>
      </c>
      <c r="F52" s="69" t="s">
        <v>500</v>
      </c>
      <c r="G52" s="69" t="s">
        <v>500</v>
      </c>
      <c r="H52" s="69" t="s">
        <v>500</v>
      </c>
      <c r="I52" s="195" t="s">
        <v>500</v>
      </c>
      <c r="J52" s="195" t="s">
        <v>500</v>
      </c>
      <c r="K52" s="68"/>
      <c r="L52" s="68"/>
    </row>
    <row r="53" spans="1:12" ht="31.5" x14ac:dyDescent="0.25">
      <c r="A53" s="71" t="s">
        <v>183</v>
      </c>
      <c r="B53" s="161" t="s">
        <v>411</v>
      </c>
      <c r="C53" s="74">
        <v>2020</v>
      </c>
      <c r="D53" s="74">
        <v>2021</v>
      </c>
      <c r="E53" s="74"/>
      <c r="F53" s="74"/>
      <c r="G53" s="74">
        <v>2020</v>
      </c>
      <c r="H53" s="74">
        <v>2021</v>
      </c>
      <c r="I53" s="194">
        <v>1</v>
      </c>
      <c r="J53" s="194">
        <v>1</v>
      </c>
      <c r="K53" s="68"/>
      <c r="L53" s="88"/>
    </row>
    <row r="54" spans="1:12" ht="31.5" x14ac:dyDescent="0.25">
      <c r="A54" s="71" t="s">
        <v>412</v>
      </c>
      <c r="B54" s="70" t="s">
        <v>184</v>
      </c>
      <c r="C54" s="69" t="s">
        <v>500</v>
      </c>
      <c r="D54" s="69" t="s">
        <v>500</v>
      </c>
      <c r="E54" s="69" t="s">
        <v>500</v>
      </c>
      <c r="F54" s="69" t="s">
        <v>500</v>
      </c>
      <c r="G54" s="69" t="s">
        <v>500</v>
      </c>
      <c r="H54" s="69" t="s">
        <v>500</v>
      </c>
      <c r="I54" s="195" t="s">
        <v>500</v>
      </c>
      <c r="J54" s="195" t="s">
        <v>500</v>
      </c>
      <c r="K54" s="68"/>
      <c r="L54" s="68"/>
    </row>
  </sheetData>
  <mergeCells count="21">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Сальников Николай</cp:lastModifiedBy>
  <cp:lastPrinted>2017-11-14T06:02:21Z</cp:lastPrinted>
  <dcterms:created xsi:type="dcterms:W3CDTF">2015-08-16T15:31:05Z</dcterms:created>
  <dcterms:modified xsi:type="dcterms:W3CDTF">2022-02-13T09:24:53Z</dcterms:modified>
</cp:coreProperties>
</file>