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581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1" l="1"/>
  <c r="I96" i="1"/>
  <c r="P96" i="1"/>
  <c r="Q96" i="1" s="1"/>
  <c r="R96" i="1"/>
  <c r="S96" i="1" s="1"/>
  <c r="T96" i="1"/>
  <c r="U96" i="1" s="1"/>
  <c r="V96" i="1"/>
  <c r="W96" i="1" s="1"/>
  <c r="D33" i="1"/>
  <c r="N96" i="1" l="1"/>
  <c r="O96" i="1" s="1"/>
  <c r="T33" i="1"/>
  <c r="U33" i="1" s="1"/>
  <c r="V33" i="1"/>
  <c r="V134" i="1" l="1"/>
  <c r="W134" i="1" s="1"/>
  <c r="T134" i="1"/>
  <c r="U134" i="1" s="1"/>
  <c r="R134" i="1"/>
  <c r="S134" i="1" s="1"/>
  <c r="P134" i="1"/>
  <c r="I134" i="1"/>
  <c r="D134" i="1"/>
  <c r="V128" i="1"/>
  <c r="W128" i="1" s="1"/>
  <c r="T128" i="1"/>
  <c r="U128" i="1" s="1"/>
  <c r="R128" i="1"/>
  <c r="S128" i="1" s="1"/>
  <c r="P128" i="1"/>
  <c r="I128" i="1"/>
  <c r="D128" i="1"/>
  <c r="V127" i="1"/>
  <c r="W127" i="1" s="1"/>
  <c r="T127" i="1"/>
  <c r="U127" i="1" s="1"/>
  <c r="R127" i="1"/>
  <c r="S127" i="1" s="1"/>
  <c r="P127" i="1"/>
  <c r="Q127" i="1" s="1"/>
  <c r="I127" i="1"/>
  <c r="D127" i="1"/>
  <c r="V126" i="1"/>
  <c r="W126" i="1" s="1"/>
  <c r="T126" i="1"/>
  <c r="U126" i="1" s="1"/>
  <c r="R126" i="1"/>
  <c r="S126" i="1" s="1"/>
  <c r="P126" i="1"/>
  <c r="I126" i="1"/>
  <c r="D126" i="1"/>
  <c r="V78" i="1"/>
  <c r="W78" i="1" s="1"/>
  <c r="T78" i="1"/>
  <c r="U78" i="1" s="1"/>
  <c r="R78" i="1"/>
  <c r="S78" i="1" s="1"/>
  <c r="P78" i="1"/>
  <c r="I78" i="1"/>
  <c r="D78" i="1"/>
  <c r="V76" i="1"/>
  <c r="W76" i="1" s="1"/>
  <c r="T76" i="1"/>
  <c r="U76" i="1" s="1"/>
  <c r="R76" i="1"/>
  <c r="S76" i="1" s="1"/>
  <c r="P76" i="1"/>
  <c r="I76" i="1"/>
  <c r="D76" i="1"/>
  <c r="V75" i="1"/>
  <c r="W75" i="1" s="1"/>
  <c r="T75" i="1"/>
  <c r="U75" i="1" s="1"/>
  <c r="R75" i="1"/>
  <c r="S75" i="1" s="1"/>
  <c r="P75" i="1"/>
  <c r="Q75" i="1" s="1"/>
  <c r="I75" i="1"/>
  <c r="D75" i="1"/>
  <c r="V74" i="1"/>
  <c r="W74" i="1" s="1"/>
  <c r="T74" i="1"/>
  <c r="U74" i="1" s="1"/>
  <c r="R74" i="1"/>
  <c r="S74" i="1" s="1"/>
  <c r="P74" i="1"/>
  <c r="I74" i="1"/>
  <c r="D74" i="1"/>
  <c r="N134" i="1" l="1"/>
  <c r="O134" i="1" s="1"/>
  <c r="Q134" i="1"/>
  <c r="N126" i="1"/>
  <c r="O126" i="1" s="1"/>
  <c r="N128" i="1"/>
  <c r="O128" i="1" s="1"/>
  <c r="Q126" i="1"/>
  <c r="Q128" i="1"/>
  <c r="N127" i="1"/>
  <c r="O127" i="1" s="1"/>
  <c r="N78" i="1"/>
  <c r="O78" i="1" s="1"/>
  <c r="N76" i="1"/>
  <c r="O76" i="1" s="1"/>
  <c r="N74" i="1"/>
  <c r="O74" i="1" s="1"/>
  <c r="Q78" i="1"/>
  <c r="N75" i="1"/>
  <c r="O75" i="1" s="1"/>
  <c r="Q74" i="1"/>
  <c r="Q76" i="1"/>
  <c r="V82" i="1"/>
  <c r="T82" i="1"/>
  <c r="R82" i="1"/>
  <c r="P82" i="1"/>
  <c r="E82" i="1"/>
  <c r="F82" i="1"/>
  <c r="G82" i="1"/>
  <c r="H82" i="1"/>
  <c r="I82" i="1"/>
  <c r="J82" i="1"/>
  <c r="K82" i="1"/>
  <c r="L82" i="1"/>
  <c r="M82" i="1"/>
  <c r="N82" i="1"/>
  <c r="D82" i="1"/>
  <c r="V124" i="1" l="1"/>
  <c r="W124" i="1" s="1"/>
  <c r="T124" i="1"/>
  <c r="U124" i="1" s="1"/>
  <c r="R124" i="1"/>
  <c r="S124" i="1"/>
  <c r="P124" i="1"/>
  <c r="N124" i="1" s="1"/>
  <c r="D124" i="1"/>
  <c r="I124" i="1"/>
  <c r="V125" i="1"/>
  <c r="W125" i="1" s="1"/>
  <c r="T125" i="1"/>
  <c r="R125" i="1"/>
  <c r="S125" i="1" s="1"/>
  <c r="P125" i="1"/>
  <c r="Q125" i="1"/>
  <c r="D125" i="1"/>
  <c r="I125" i="1"/>
  <c r="T86" i="1"/>
  <c r="T87" i="1"/>
  <c r="U87" i="1" s="1"/>
  <c r="T88" i="1"/>
  <c r="U88" i="1" s="1"/>
  <c r="T89" i="1"/>
  <c r="U89" i="1" s="1"/>
  <c r="T90" i="1"/>
  <c r="U90" i="1" s="1"/>
  <c r="E85" i="1"/>
  <c r="F85" i="1"/>
  <c r="G85" i="1"/>
  <c r="H85" i="1"/>
  <c r="H84" i="1" s="1"/>
  <c r="I86" i="1"/>
  <c r="I87" i="1"/>
  <c r="I88" i="1"/>
  <c r="I89" i="1"/>
  <c r="I90" i="1"/>
  <c r="J85" i="1"/>
  <c r="K85" i="1"/>
  <c r="L85" i="1"/>
  <c r="M85" i="1"/>
  <c r="D86" i="1"/>
  <c r="D87" i="1"/>
  <c r="D88" i="1"/>
  <c r="D89" i="1"/>
  <c r="D90" i="1"/>
  <c r="V89" i="1"/>
  <c r="W89" i="1" s="1"/>
  <c r="R89" i="1"/>
  <c r="S89" i="1" s="1"/>
  <c r="P89" i="1"/>
  <c r="V88" i="1"/>
  <c r="W88" i="1" s="1"/>
  <c r="R88" i="1"/>
  <c r="S88" i="1" s="1"/>
  <c r="P88" i="1"/>
  <c r="V87" i="1"/>
  <c r="W87" i="1" s="1"/>
  <c r="R87" i="1"/>
  <c r="S87" i="1" s="1"/>
  <c r="P87" i="1"/>
  <c r="V86" i="1"/>
  <c r="W86" i="1" s="1"/>
  <c r="R86" i="1"/>
  <c r="P86" i="1"/>
  <c r="V90" i="1"/>
  <c r="W90" i="1" s="1"/>
  <c r="R90" i="1"/>
  <c r="P90" i="1"/>
  <c r="Q90" i="1" s="1"/>
  <c r="V72" i="1"/>
  <c r="W72" i="1" s="1"/>
  <c r="R72" i="1"/>
  <c r="S72" i="1" s="1"/>
  <c r="P72" i="1"/>
  <c r="Q72" i="1" s="1"/>
  <c r="I72" i="1"/>
  <c r="V71" i="1"/>
  <c r="R71" i="1"/>
  <c r="S71" i="1" s="1"/>
  <c r="P71" i="1"/>
  <c r="Q71" i="1" s="1"/>
  <c r="I71" i="1"/>
  <c r="V70" i="1"/>
  <c r="W70" i="1" s="1"/>
  <c r="R70" i="1"/>
  <c r="S70" i="1" s="1"/>
  <c r="P70" i="1"/>
  <c r="Q70" i="1" s="1"/>
  <c r="I70" i="1"/>
  <c r="V69" i="1"/>
  <c r="W69" i="1" s="1"/>
  <c r="R69" i="1"/>
  <c r="P69" i="1"/>
  <c r="Q69" i="1" s="1"/>
  <c r="I69" i="1"/>
  <c r="V77" i="1"/>
  <c r="W77" i="1" s="1"/>
  <c r="R77" i="1"/>
  <c r="S77" i="1" s="1"/>
  <c r="P77" i="1"/>
  <c r="Q77" i="1" s="1"/>
  <c r="I77" i="1"/>
  <c r="V73" i="1"/>
  <c r="W73" i="1" s="1"/>
  <c r="R73" i="1"/>
  <c r="S73" i="1" s="1"/>
  <c r="P73" i="1"/>
  <c r="Q73" i="1" s="1"/>
  <c r="I73" i="1"/>
  <c r="V79" i="1"/>
  <c r="W79" i="1" s="1"/>
  <c r="R79" i="1"/>
  <c r="S79" i="1" s="1"/>
  <c r="P79" i="1"/>
  <c r="Q79" i="1" s="1"/>
  <c r="I79" i="1"/>
  <c r="G24" i="1"/>
  <c r="G26" i="1"/>
  <c r="G32" i="1"/>
  <c r="G35" i="1"/>
  <c r="G92" i="1"/>
  <c r="G95" i="1"/>
  <c r="G94" i="1" s="1"/>
  <c r="G122" i="1"/>
  <c r="G25" i="1" s="1"/>
  <c r="G132" i="1"/>
  <c r="G27" i="1" s="1"/>
  <c r="L132" i="1"/>
  <c r="L27" i="1" s="1"/>
  <c r="L122" i="1"/>
  <c r="L25" i="1" s="1"/>
  <c r="L95" i="1"/>
  <c r="L94" i="1" s="1"/>
  <c r="L92" i="1"/>
  <c r="L67" i="1"/>
  <c r="L66" i="1" s="1"/>
  <c r="L24" i="1"/>
  <c r="L26" i="1"/>
  <c r="L32" i="1"/>
  <c r="L35" i="1"/>
  <c r="I33" i="1"/>
  <c r="I32" i="1" s="1"/>
  <c r="D32" i="1"/>
  <c r="P135" i="1"/>
  <c r="Q135" i="1" s="1"/>
  <c r="R135" i="1"/>
  <c r="S135" i="1" s="1"/>
  <c r="T135" i="1"/>
  <c r="V135" i="1"/>
  <c r="W135" i="1"/>
  <c r="P136" i="1"/>
  <c r="Q136" i="1"/>
  <c r="R136" i="1"/>
  <c r="T136" i="1"/>
  <c r="U136" i="1" s="1"/>
  <c r="V136" i="1"/>
  <c r="W136" i="1" s="1"/>
  <c r="V133" i="1"/>
  <c r="W133" i="1" s="1"/>
  <c r="T133" i="1"/>
  <c r="U133" i="1" s="1"/>
  <c r="R133" i="1"/>
  <c r="S133" i="1" s="1"/>
  <c r="P133" i="1"/>
  <c r="Q133" i="1" s="1"/>
  <c r="V123" i="1"/>
  <c r="W123" i="1" s="1"/>
  <c r="T123" i="1"/>
  <c r="U123" i="1" s="1"/>
  <c r="R123" i="1"/>
  <c r="S123" i="1" s="1"/>
  <c r="P123" i="1"/>
  <c r="P122" i="1" s="1"/>
  <c r="P25" i="1" s="1"/>
  <c r="P80" i="1"/>
  <c r="Q80" i="1" s="1"/>
  <c r="R80" i="1"/>
  <c r="S80" i="1" s="1"/>
  <c r="V80" i="1"/>
  <c r="W80" i="1" s="1"/>
  <c r="V68" i="1"/>
  <c r="W68" i="1" s="1"/>
  <c r="R68" i="1"/>
  <c r="S68" i="1" s="1"/>
  <c r="P68" i="1"/>
  <c r="Q68" i="1" s="1"/>
  <c r="P36" i="1"/>
  <c r="R36" i="1"/>
  <c r="T36" i="1"/>
  <c r="U36" i="1" s="1"/>
  <c r="V36" i="1"/>
  <c r="W36" i="1" s="1"/>
  <c r="P33" i="1"/>
  <c r="Q33" i="1" s="1"/>
  <c r="R33" i="1"/>
  <c r="S33" i="1" s="1"/>
  <c r="W33" i="1"/>
  <c r="D135" i="1"/>
  <c r="D136" i="1"/>
  <c r="D133" i="1"/>
  <c r="D123" i="1"/>
  <c r="D36" i="1"/>
  <c r="D35" i="1" s="1"/>
  <c r="S136" i="1"/>
  <c r="S36" i="1"/>
  <c r="I135" i="1"/>
  <c r="I136" i="1"/>
  <c r="I133" i="1"/>
  <c r="I123" i="1"/>
  <c r="I95" i="1"/>
  <c r="I94" i="1" s="1"/>
  <c r="I80" i="1"/>
  <c r="I68" i="1"/>
  <c r="I36" i="1"/>
  <c r="I35" i="1" s="1"/>
  <c r="V26" i="1"/>
  <c r="T26" i="1"/>
  <c r="T24" i="1"/>
  <c r="R26" i="1"/>
  <c r="P26" i="1"/>
  <c r="I24" i="1"/>
  <c r="N24" i="1"/>
  <c r="F26" i="1"/>
  <c r="H26" i="1"/>
  <c r="I26" i="1"/>
  <c r="J26" i="1"/>
  <c r="K26" i="1"/>
  <c r="M26" i="1"/>
  <c r="N26" i="1"/>
  <c r="D26" i="1"/>
  <c r="D24" i="1"/>
  <c r="E26" i="1"/>
  <c r="F32" i="1"/>
  <c r="H32" i="1"/>
  <c r="J32" i="1"/>
  <c r="K32" i="1"/>
  <c r="M32" i="1"/>
  <c r="E32" i="1"/>
  <c r="T35" i="1"/>
  <c r="R35" i="1"/>
  <c r="E35" i="1"/>
  <c r="F35" i="1"/>
  <c r="F31" i="1" s="1"/>
  <c r="F30" i="1" s="1"/>
  <c r="F22" i="1" s="1"/>
  <c r="H35" i="1"/>
  <c r="J35" i="1"/>
  <c r="K35" i="1"/>
  <c r="K31" i="1" s="1"/>
  <c r="K30" i="1" s="1"/>
  <c r="K22" i="1" s="1"/>
  <c r="M35" i="1"/>
  <c r="E67" i="1"/>
  <c r="E66" i="1" s="1"/>
  <c r="F67" i="1"/>
  <c r="F66" i="1" s="1"/>
  <c r="H67" i="1"/>
  <c r="H66" i="1" s="1"/>
  <c r="J67" i="1"/>
  <c r="J66" i="1" s="1"/>
  <c r="K67" i="1"/>
  <c r="K66" i="1" s="1"/>
  <c r="M67" i="1"/>
  <c r="M66" i="1" s="1"/>
  <c r="R95" i="1"/>
  <c r="R94" i="1" s="1"/>
  <c r="E95" i="1"/>
  <c r="E94" i="1" s="1"/>
  <c r="F95" i="1"/>
  <c r="F94" i="1" s="1"/>
  <c r="H95" i="1"/>
  <c r="H94" i="1" s="1"/>
  <c r="J95" i="1"/>
  <c r="J94" i="1" s="1"/>
  <c r="K95" i="1"/>
  <c r="K94" i="1"/>
  <c r="M95" i="1"/>
  <c r="M94" i="1" s="1"/>
  <c r="V92" i="1"/>
  <c r="T92" i="1"/>
  <c r="R92" i="1"/>
  <c r="P92" i="1"/>
  <c r="F92" i="1"/>
  <c r="F84" i="1" s="1"/>
  <c r="H92" i="1"/>
  <c r="J92" i="1"/>
  <c r="K92" i="1"/>
  <c r="K84" i="1" s="1"/>
  <c r="M92" i="1"/>
  <c r="N92" i="1"/>
  <c r="E92" i="1"/>
  <c r="R132" i="1"/>
  <c r="R27" i="1"/>
  <c r="E132" i="1"/>
  <c r="E27" i="1" s="1"/>
  <c r="F132" i="1"/>
  <c r="F27" i="1" s="1"/>
  <c r="H132" i="1"/>
  <c r="H27" i="1" s="1"/>
  <c r="J132" i="1"/>
  <c r="J27" i="1" s="1"/>
  <c r="K132" i="1"/>
  <c r="K27" i="1" s="1"/>
  <c r="M132" i="1"/>
  <c r="M27" i="1" s="1"/>
  <c r="E122" i="1"/>
  <c r="E25" i="1" s="1"/>
  <c r="F122" i="1"/>
  <c r="F25" i="1" s="1"/>
  <c r="H122" i="1"/>
  <c r="H25" i="1"/>
  <c r="J122" i="1"/>
  <c r="J25" i="1" s="1"/>
  <c r="K122" i="1"/>
  <c r="K25" i="1" s="1"/>
  <c r="M122" i="1"/>
  <c r="M25" i="1" s="1"/>
  <c r="E117" i="1"/>
  <c r="E24" i="1"/>
  <c r="F117" i="1"/>
  <c r="F24" i="1" s="1"/>
  <c r="H117" i="1"/>
  <c r="H24" i="1" s="1"/>
  <c r="J117" i="1"/>
  <c r="J24" i="1" s="1"/>
  <c r="K117" i="1"/>
  <c r="K24" i="1" s="1"/>
  <c r="M117" i="1"/>
  <c r="M24" i="1" s="1"/>
  <c r="P117" i="1"/>
  <c r="P24" i="1" s="1"/>
  <c r="R117" i="1"/>
  <c r="R24" i="1"/>
  <c r="V117" i="1"/>
  <c r="V24" i="1" s="1"/>
  <c r="J84" i="1"/>
  <c r="I92" i="1"/>
  <c r="D92" i="1"/>
  <c r="P32" i="1"/>
  <c r="T72" i="1"/>
  <c r="U72" i="1" s="1"/>
  <c r="D72" i="1"/>
  <c r="T71" i="1"/>
  <c r="U71" i="1" s="1"/>
  <c r="D71" i="1"/>
  <c r="T70" i="1"/>
  <c r="D70" i="1"/>
  <c r="T69" i="1"/>
  <c r="U69" i="1" s="1"/>
  <c r="D69" i="1"/>
  <c r="T77" i="1"/>
  <c r="U77" i="1" s="1"/>
  <c r="D77" i="1"/>
  <c r="T73" i="1"/>
  <c r="U73" i="1" s="1"/>
  <c r="D73" i="1"/>
  <c r="T79" i="1"/>
  <c r="U79" i="1" s="1"/>
  <c r="D79" i="1"/>
  <c r="G67" i="1"/>
  <c r="G66" i="1" s="1"/>
  <c r="T80" i="1"/>
  <c r="U80" i="1" s="1"/>
  <c r="T68" i="1"/>
  <c r="U68" i="1" s="1"/>
  <c r="D80" i="1"/>
  <c r="D68" i="1"/>
  <c r="M84" i="1" l="1"/>
  <c r="J31" i="1"/>
  <c r="J30" i="1" s="1"/>
  <c r="J22" i="1" s="1"/>
  <c r="V132" i="1"/>
  <c r="V27" i="1" s="1"/>
  <c r="M31" i="1"/>
  <c r="M30" i="1" s="1"/>
  <c r="M22" i="1" s="1"/>
  <c r="Q123" i="1"/>
  <c r="L84" i="1"/>
  <c r="L65" i="1" s="1"/>
  <c r="L23" i="1" s="1"/>
  <c r="T32" i="1"/>
  <c r="T31" i="1" s="1"/>
  <c r="T30" i="1" s="1"/>
  <c r="T22" i="1" s="1"/>
  <c r="D132" i="1"/>
  <c r="D27" i="1" s="1"/>
  <c r="R122" i="1"/>
  <c r="R25" i="1" s="1"/>
  <c r="N88" i="1"/>
  <c r="O88" i="1" s="1"/>
  <c r="V95" i="1"/>
  <c r="V94" i="1" s="1"/>
  <c r="V122" i="1"/>
  <c r="V25" i="1" s="1"/>
  <c r="N86" i="1"/>
  <c r="O86" i="1" s="1"/>
  <c r="P132" i="1"/>
  <c r="P27" i="1" s="1"/>
  <c r="D122" i="1"/>
  <c r="D25" i="1" s="1"/>
  <c r="N89" i="1"/>
  <c r="O89" i="1" s="1"/>
  <c r="I132" i="1"/>
  <c r="I27" i="1" s="1"/>
  <c r="G84" i="1"/>
  <c r="G65" i="1" s="1"/>
  <c r="G23" i="1" s="1"/>
  <c r="H31" i="1"/>
  <c r="H30" i="1" s="1"/>
  <c r="H22" i="1" s="1"/>
  <c r="D85" i="1"/>
  <c r="D84" i="1" s="1"/>
  <c r="O124" i="1"/>
  <c r="D95" i="1"/>
  <c r="D94" i="1" s="1"/>
  <c r="T132" i="1"/>
  <c r="T27" i="1" s="1"/>
  <c r="L31" i="1"/>
  <c r="L30" i="1" s="1"/>
  <c r="L22" i="1" s="1"/>
  <c r="Q86" i="1"/>
  <c r="I85" i="1"/>
  <c r="I84" i="1" s="1"/>
  <c r="T95" i="1"/>
  <c r="T94" i="1" s="1"/>
  <c r="I31" i="1"/>
  <c r="I30" i="1" s="1"/>
  <c r="I22" i="1" s="1"/>
  <c r="R85" i="1"/>
  <c r="R84" i="1" s="1"/>
  <c r="T85" i="1"/>
  <c r="T84" i="1" s="1"/>
  <c r="T122" i="1"/>
  <c r="T25" i="1" s="1"/>
  <c r="E31" i="1"/>
  <c r="E30" i="1" s="1"/>
  <c r="E22" i="1" s="1"/>
  <c r="N133" i="1"/>
  <c r="O133" i="1" s="1"/>
  <c r="N136" i="1"/>
  <c r="O136" i="1" s="1"/>
  <c r="N36" i="1"/>
  <c r="N35" i="1" s="1"/>
  <c r="N87" i="1"/>
  <c r="O87" i="1" s="1"/>
  <c r="E84" i="1"/>
  <c r="E65" i="1" s="1"/>
  <c r="E23" i="1" s="1"/>
  <c r="I122" i="1"/>
  <c r="I25" i="1" s="1"/>
  <c r="N90" i="1"/>
  <c r="O90" i="1" s="1"/>
  <c r="P85" i="1"/>
  <c r="P84" i="1" s="1"/>
  <c r="R32" i="1"/>
  <c r="R31" i="1" s="1"/>
  <c r="R30" i="1" s="1"/>
  <c r="R22" i="1" s="1"/>
  <c r="J65" i="1"/>
  <c r="J23" i="1" s="1"/>
  <c r="J21" i="1" s="1"/>
  <c r="Q36" i="1"/>
  <c r="U135" i="1"/>
  <c r="S90" i="1"/>
  <c r="S86" i="1"/>
  <c r="U125" i="1"/>
  <c r="Q124" i="1"/>
  <c r="F65" i="1"/>
  <c r="F23" i="1" s="1"/>
  <c r="F21" i="1" s="1"/>
  <c r="P35" i="1"/>
  <c r="P31" i="1" s="1"/>
  <c r="P30" i="1" s="1"/>
  <c r="P22" i="1" s="1"/>
  <c r="N123" i="1"/>
  <c r="G31" i="1"/>
  <c r="G30" i="1" s="1"/>
  <c r="G22" i="1" s="1"/>
  <c r="U86" i="1"/>
  <c r="V85" i="1"/>
  <c r="V84" i="1" s="1"/>
  <c r="N125" i="1"/>
  <c r="O125" i="1" s="1"/>
  <c r="N135" i="1"/>
  <c r="O135" i="1" s="1"/>
  <c r="V35" i="1"/>
  <c r="Q87" i="1"/>
  <c r="Q88" i="1"/>
  <c r="Q89" i="1"/>
  <c r="H65" i="1"/>
  <c r="H23" i="1" s="1"/>
  <c r="H21" i="1" s="1"/>
  <c r="M65" i="1"/>
  <c r="M23" i="1" s="1"/>
  <c r="M21" i="1" s="1"/>
  <c r="D31" i="1"/>
  <c r="D30" i="1" s="1"/>
  <c r="D22" i="1" s="1"/>
  <c r="P95" i="1"/>
  <c r="P94" i="1" s="1"/>
  <c r="K65" i="1"/>
  <c r="K23" i="1" s="1"/>
  <c r="K21" i="1" s="1"/>
  <c r="N80" i="1"/>
  <c r="O80" i="1" s="1"/>
  <c r="T67" i="1"/>
  <c r="T66" i="1" s="1"/>
  <c r="V67" i="1"/>
  <c r="V66" i="1" s="1"/>
  <c r="N72" i="1"/>
  <c r="O72" i="1" s="1"/>
  <c r="N79" i="1"/>
  <c r="O79" i="1" s="1"/>
  <c r="I67" i="1"/>
  <c r="I66" i="1" s="1"/>
  <c r="D67" i="1"/>
  <c r="D66" i="1" s="1"/>
  <c r="N77" i="1"/>
  <c r="O77" i="1" s="1"/>
  <c r="N73" i="1"/>
  <c r="O73" i="1" s="1"/>
  <c r="U70" i="1"/>
  <c r="R67" i="1"/>
  <c r="R66" i="1" s="1"/>
  <c r="N69" i="1"/>
  <c r="O69" i="1" s="1"/>
  <c r="N70" i="1"/>
  <c r="O70" i="1" s="1"/>
  <c r="P67" i="1"/>
  <c r="P66" i="1" s="1"/>
  <c r="S69" i="1"/>
  <c r="W71" i="1"/>
  <c r="N68" i="1"/>
  <c r="N71" i="1"/>
  <c r="O71" i="1" s="1"/>
  <c r="N33" i="1"/>
  <c r="N32" i="1" s="1"/>
  <c r="V32" i="1"/>
  <c r="V65" i="1" l="1"/>
  <c r="V23" i="1" s="1"/>
  <c r="D65" i="1"/>
  <c r="D23" i="1" s="1"/>
  <c r="G21" i="1"/>
  <c r="O36" i="1"/>
  <c r="N31" i="1"/>
  <c r="N30" i="1" s="1"/>
  <c r="N22" i="1" s="1"/>
  <c r="L21" i="1"/>
  <c r="D21" i="1"/>
  <c r="R65" i="1"/>
  <c r="R23" i="1" s="1"/>
  <c r="R21" i="1" s="1"/>
  <c r="P65" i="1"/>
  <c r="P23" i="1" s="1"/>
  <c r="P21" i="1" s="1"/>
  <c r="I65" i="1"/>
  <c r="I23" i="1" s="1"/>
  <c r="I21" i="1" s="1"/>
  <c r="E21" i="1"/>
  <c r="N132" i="1"/>
  <c r="N27" i="1" s="1"/>
  <c r="N85" i="1"/>
  <c r="N84" i="1" s="1"/>
  <c r="T65" i="1"/>
  <c r="T23" i="1" s="1"/>
  <c r="T21" i="1" s="1"/>
  <c r="N95" i="1"/>
  <c r="N94" i="1" s="1"/>
  <c r="N122" i="1"/>
  <c r="N25" i="1" s="1"/>
  <c r="O123" i="1"/>
  <c r="O33" i="1"/>
  <c r="V31" i="1"/>
  <c r="V30" i="1" s="1"/>
  <c r="V22" i="1" s="1"/>
  <c r="O68" i="1"/>
  <c r="N67" i="1"/>
  <c r="N66" i="1" s="1"/>
  <c r="V21" i="1" l="1"/>
  <c r="N65" i="1"/>
  <c r="N23" i="1" s="1"/>
  <c r="N21" i="1" s="1"/>
</calcChain>
</file>

<file path=xl/sharedStrings.xml><?xml version="1.0" encoding="utf-8"?>
<sst xmlns="http://schemas.openxmlformats.org/spreadsheetml/2006/main" count="375" uniqueCount="189">
  <si>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</si>
  <si>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</si>
  <si>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</si>
  <si>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</si>
  <si>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</si>
  <si>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</si>
  <si>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</si>
  <si>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</si>
  <si>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</si>
  <si>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</si>
  <si>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</si>
  <si>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</si>
  <si>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</si>
  <si>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</si>
  <si>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</si>
  <si>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</si>
  <si>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</si>
  <si>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</si>
  <si>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</si>
  <si>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…</t>
  </si>
  <si>
    <t>1.2</t>
  </si>
  <si>
    <t>1.3</t>
  </si>
  <si>
    <t>1.4</t>
  </si>
  <si>
    <t>1.5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</si>
  <si>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</si>
  <si>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</si>
  <si>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</si>
  <si>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</si>
  <si>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</si>
  <si>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</si>
  <si>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</si>
  <si>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</si>
  <si>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</si>
  <si>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</si>
  <si>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</si>
  <si>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</si>
  <si>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</si>
  <si>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</si>
  <si>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</si>
  <si>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</si>
  <si>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</si>
  <si>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</si>
  <si>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</si>
  <si>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</si>
  <si>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</si>
  <si>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</si>
  <si>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</si>
  <si>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</si>
  <si>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</si>
  <si>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</si>
  <si>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</si>
  <si>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</si>
  <si>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</si>
  <si>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</si>
  <si>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</si>
  <si>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</si>
  <si>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</si>
  <si>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</si>
  <si>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</si>
  <si>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</si>
  <si>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</si>
  <si>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</si>
  <si>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</si>
  <si>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</si>
  <si>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</si>
  <si>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</si>
  <si>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</si>
  <si>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</si>
  <si>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</si>
  <si>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</si>
  <si>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</si>
  <si>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</si>
  <si>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</si>
  <si>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</si>
  <si>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</si>
  <si>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</si>
  <si>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</si>
  <si>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</si>
  <si>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</si>
  <si>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</si>
  <si>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</si>
  <si>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</si>
  <si>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</si>
  <si>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</si>
  <si>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</si>
  <si>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</si>
  <si>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</si>
  <si>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</si>
  <si>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</si>
  <si>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</si>
  <si>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</si>
  <si>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</si>
  <si>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</si>
  <si>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</si>
  <si>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</si>
  <si>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</si>
  <si>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</si>
  <si>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</si>
  <si>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</si>
  <si>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</si>
  <si>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</si>
  <si>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</si>
  <si>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</si>
  <si>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</si>
  <si>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</si>
  <si>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</si>
  <si>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</si>
  <si>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</si>
  <si>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</si>
  <si>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</si>
  <si>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</si>
  <si>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</si>
  <si>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</si>
  <si>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</si>
  <si>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</si>
  <si>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</si>
  <si>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</si>
  <si>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</si>
  <si>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</si>
  <si>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</si>
  <si>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</t>
  </si>
  <si>
    <t>Приложение № 11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</si>
  <si>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</si>
  <si>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</si>
  <si>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</si>
  <si>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</si>
  <si>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</si>
  <si>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</si>
  <si>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G_172121056</t>
  </si>
  <si>
    <t>G_172121060</t>
  </si>
  <si>
    <t>К_172121228</t>
  </si>
  <si>
    <t>Строительство ЛЭП 10 кВ в части пересечение РЖД (ПИР и ГНБ со страховочным пакетом)</t>
  </si>
  <si>
    <t>L_172121245</t>
  </si>
  <si>
    <t>Покупка трактора JCB 4CX (1 шт.)</t>
  </si>
  <si>
    <t>К_172121236</t>
  </si>
  <si>
    <t>Всего за год 2021</t>
  </si>
  <si>
    <t>G_172121057</t>
  </si>
  <si>
    <t>Реконструкция ТП-131. Замена трансформатора ТМ 400/10/0,4 на ТМГ11 400/10/0,4 (кВА)</t>
  </si>
  <si>
    <t>G_172121058</t>
  </si>
  <si>
    <t>Реконструкция ТП-132. Замена трансформатора ТМ 400/10/0,4 на ТМГ11 400/10/0,4 (кВА)</t>
  </si>
  <si>
    <t>G_172121059</t>
  </si>
  <si>
    <t>G_172121062</t>
  </si>
  <si>
    <t>Реконструкция ТП-32 мощностью 0,16МВА</t>
  </si>
  <si>
    <t>G_172120053</t>
  </si>
  <si>
    <t>Реконструкция ТП-18 мощностью 0,25МВА</t>
  </si>
  <si>
    <t>Реконструкция ТП-25 мощностью 1МВА</t>
  </si>
  <si>
    <t>L_172121252</t>
  </si>
  <si>
    <t>Реконструкция ВЛ-10кВ от РП-7 до ТП-611 протяженностью 1,25км</t>
  </si>
  <si>
    <t>Реконструкция КЛ-10кВ ф.202 на ТП-25 протяженностью 0,19км</t>
  </si>
  <si>
    <t>L_172121249</t>
  </si>
  <si>
    <t>Реконструкция КЛ-10кВ ф.202 от ТП-25 до ТП-44 протяженностью 0,062км</t>
  </si>
  <si>
    <t>L_172121250</t>
  </si>
  <si>
    <t>Реконструкция КЛ-10кВ ф.214 на ТП-44 протяженностью 0,221км</t>
  </si>
  <si>
    <t>L_172121251</t>
  </si>
  <si>
    <t>J_172120213</t>
  </si>
  <si>
    <t>Строительство КЛ-10кВ от БКТП-621 до РП-7 протяженностью 2,021км</t>
  </si>
  <si>
    <t>L_172121239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</si>
  <si>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</si>
  <si>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</si>
  <si>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Реконструкция ТП-153. Замена трансформатора ТМ 160/10/0,4 на ТМГ11 160/10/0,4 (кВА)</t>
  </si>
  <si>
    <t>Реконструкция ТП-906. Замена трансформатора ТМ 400/10/0,4 на ТМГ11 400/10/0,4 (кВА)</t>
  </si>
  <si>
    <t>G_172121061</t>
  </si>
  <si>
    <t>Реконструкция ТП-182. Замена трансформатора ТМ 250/10/0,4 на ТМГ11 250/10/0,4 (кВА)</t>
  </si>
  <si>
    <t>Реконструкция ТП-194. Замена трансформатора ТМ 250/10/0,4 на ТМГ11 250/10/0,4 (кВА)</t>
  </si>
  <si>
    <t>G_172121063</t>
  </si>
  <si>
    <t>Реконструкция ТП-97 мощностью 0,1МВА</t>
  </si>
  <si>
    <t>G_172121066</t>
  </si>
  <si>
    <t>Реконструкция ТП-126 мощностью 0,25МВА</t>
  </si>
  <si>
    <t>L_172121246</t>
  </si>
  <si>
    <t>L_172121244</t>
  </si>
  <si>
    <t>Реконструкция ВЛ-10кВ ф.614 в КЛ-10кВ протяженностью 0,154км</t>
  </si>
  <si>
    <t>Установка АСКУЭ согласно ПП №522 от 27.12.2018г., кол-во точек в 2020г.-300шт., 2021г.-461шт.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</si>
  <si>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</si>
  <si>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</si>
  <si>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</si>
  <si>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L_172121241</t>
  </si>
  <si>
    <t>Строительство БКТП 1-7 Дема мощностью 2х1000кВА</t>
  </si>
  <si>
    <t>L_172121242</t>
  </si>
  <si>
    <t>Строительство КЛ-10кВ ф.403 от ВЛ-10кВ до ТП-49 протяженностью 0,544км</t>
  </si>
  <si>
    <t>Покупка основных средств</t>
  </si>
  <si>
    <t>G_172121159</t>
  </si>
  <si>
    <t>Покупка Соболь Фермер БИЗНЕС ГАЗ-231073 (1 шт.)</t>
  </si>
  <si>
    <t>L_172121247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</si>
  <si>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№247-О от 31.10.2016 г./№243-О от 24.10.2017 г./№347-О от 25.12.2018 г./№209-О от 23.06.2019 г./№174-О от 13.07.2020 г./№89-О от 06.08.2021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</si>
  <si>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</si>
  <si>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</si>
  <si>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№21-12
от 21.11.2021г.</t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</si>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</sst>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/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7" fillId="2" borderId="1" xfId="1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3" fontId="0" fillId="0" borderId="0" xfId="0" applyNumberFormat="1" applyFill="1"/>
    <xf numFmtId="0" fontId="0" fillId="0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7" xfId="1"/>
  </cellStyles>
  <dxfs count="6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7"/>
  <sheetViews>
    <sheetView tabSelected="1" topLeftCell="A15" zoomScale="85" zoomScaleNormal="85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I21" sqref="I21"/>
    </sheetView>
  </sheetViews>
  <sheetFormatPr defaultRowHeight="15" x14ac:dyDescent="0.25"/>
  <cols>
    <col min="1" max="1" width="15" style="1" customWidth="1"/>
    <col min="2" max="2" width="34.7109375" customWidth="1"/>
    <col min="3" max="3" width="15.42578125" style="1" customWidth="1"/>
    <col min="4" max="23" width="11.140625" customWidth="1"/>
    <col min="24" max="24" width="22.140625" customWidth="1"/>
    <col min="25" max="16384" width="9.140625" style="40"/>
  </cols>
  <sheetData>
    <row r="1" spans="1:24" s="39" customFormat="1" ht="15" customHeight="1" x14ac:dyDescent="0.2">
      <c r="A1" s="8"/>
      <c r="B1" s="9"/>
      <c r="C1" s="10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1"/>
      <c r="S1" s="11"/>
      <c r="T1" s="9"/>
      <c r="U1" s="9"/>
      <c r="V1" s="9"/>
      <c r="W1" s="9"/>
      <c r="X1" s="12" t="s">
        <v>121</v>
      </c>
    </row>
    <row r="2" spans="1:24" s="39" customFormat="1" ht="15" customHeight="1" x14ac:dyDescent="0.2">
      <c r="A2" s="8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1"/>
      <c r="S2" s="11"/>
      <c r="T2" s="9"/>
      <c r="U2" s="9"/>
      <c r="V2" s="9"/>
      <c r="W2" s="9"/>
      <c r="X2" s="12" t="s">
        <v>117</v>
      </c>
    </row>
    <row r="3" spans="1:24" s="39" customFormat="1" ht="15" customHeigh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1"/>
      <c r="S3" s="11"/>
      <c r="T3" s="9"/>
      <c r="U3" s="9"/>
      <c r="V3" s="9"/>
      <c r="W3" s="9"/>
      <c r="X3" s="12" t="s">
        <v>118</v>
      </c>
    </row>
    <row r="4" spans="1:24" s="39" customFormat="1" ht="15" customHeight="1" x14ac:dyDescent="0.2">
      <c r="A4" s="46" t="s">
        <v>120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24" s="39" customFormat="1" ht="15" customHeight="1" x14ac:dyDescent="0.2">
      <c r="A5" s="46" t="s">
        <v>184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spans="1:24" s="39" customFormat="1" ht="15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9"/>
      <c r="V6" s="9"/>
      <c r="W6" s="9"/>
      <c r="X6" s="9"/>
    </row>
    <row r="7" spans="1:24" s="39" customFormat="1" ht="15" customHeight="1" x14ac:dyDescent="0.25">
      <c r="A7" s="47" t="s">
        <v>119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24" s="39" customFormat="1" ht="15" customHeight="1" x14ac:dyDescent="0.2">
      <c r="A8" s="36" t="s">
        <v>122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 t="s">
        <v>123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1:24" s="39" customFormat="1" ht="1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9"/>
      <c r="V9" s="9"/>
      <c r="W9" s="9"/>
      <c r="X9" s="9"/>
    </row>
    <row r="10" spans="1:24" s="39" customFormat="1" ht="15" customHeight="1" x14ac:dyDescent="0.25">
      <c r="A10" s="47" t="s">
        <v>185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</row>
    <row r="11" spans="1:24" s="39" customFormat="1" ht="15" customHeigh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</row>
    <row r="12" spans="1:24" s="39" customFormat="1" ht="15" customHeight="1" x14ac:dyDescent="0.25">
      <c r="A12" s="47" t="s">
        <v>183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</row>
    <row r="13" spans="1:24" s="39" customFormat="1" ht="15" customHeight="1" x14ac:dyDescent="0.2">
      <c r="A13" s="36" t="s">
        <v>124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 t="s">
        <v>125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1:24" s="39" customFormat="1" ht="15" customHeight="1" x14ac:dyDescent="0.2">
      <c r="A14" s="8"/>
      <c r="B14" s="9"/>
      <c r="C14" s="10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ht="18.75" customHeight="1" x14ac:dyDescent="0.25">
      <c r="A15" s="44" t="s">
        <v>0</v>
      </c>
      <c r="B15" s="44" t="s">
        <v>1</v>
      </c>
      <c r="C15" s="44" t="s">
        <v>2</v>
      </c>
      <c r="D15" s="44" t="s">
        <v>10</v>
      </c>
      <c r="E15" s="44"/>
      <c r="F15" s="44"/>
      <c r="G15" s="44"/>
      <c r="H15" s="44"/>
      <c r="I15" s="44"/>
      <c r="J15" s="44"/>
      <c r="K15" s="44"/>
      <c r="L15" s="44"/>
      <c r="M15" s="44"/>
      <c r="N15" s="44" t="s">
        <v>3</v>
      </c>
      <c r="O15" s="44"/>
      <c r="P15" s="44"/>
      <c r="Q15" s="44"/>
      <c r="R15" s="44"/>
      <c r="S15" s="44"/>
      <c r="T15" s="44"/>
      <c r="U15" s="44"/>
      <c r="V15" s="44"/>
      <c r="W15" s="44"/>
      <c r="X15" s="43" t="s">
        <v>4</v>
      </c>
    </row>
    <row r="16" spans="1:24" ht="18.75" customHeight="1" x14ac:dyDescent="0.25">
      <c r="A16" s="44"/>
      <c r="B16" s="44"/>
      <c r="C16" s="44"/>
      <c r="D16" s="44" t="s">
        <v>135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3"/>
    </row>
    <row r="17" spans="1:24" ht="18.75" customHeight="1" x14ac:dyDescent="0.25">
      <c r="A17" s="44"/>
      <c r="B17" s="44"/>
      <c r="C17" s="44"/>
      <c r="D17" s="44" t="s">
        <v>7</v>
      </c>
      <c r="E17" s="44"/>
      <c r="F17" s="44"/>
      <c r="G17" s="44"/>
      <c r="H17" s="44"/>
      <c r="I17" s="44" t="s">
        <v>8</v>
      </c>
      <c r="J17" s="44"/>
      <c r="K17" s="44"/>
      <c r="L17" s="44"/>
      <c r="M17" s="44"/>
      <c r="N17" s="44" t="s">
        <v>11</v>
      </c>
      <c r="O17" s="44"/>
      <c r="P17" s="44" t="s">
        <v>12</v>
      </c>
      <c r="Q17" s="44"/>
      <c r="R17" s="44" t="s">
        <v>13</v>
      </c>
      <c r="S17" s="44"/>
      <c r="T17" s="44" t="s">
        <v>14</v>
      </c>
      <c r="U17" s="44"/>
      <c r="V17" s="44" t="s">
        <v>15</v>
      </c>
      <c r="W17" s="44"/>
      <c r="X17" s="43"/>
    </row>
    <row r="18" spans="1:24" ht="100.5" customHeight="1" x14ac:dyDescent="0.25">
      <c r="A18" s="44"/>
      <c r="B18" s="44"/>
      <c r="C18" s="44"/>
      <c r="D18" s="45" t="s">
        <v>11</v>
      </c>
      <c r="E18" s="45" t="s">
        <v>12</v>
      </c>
      <c r="F18" s="45" t="s">
        <v>13</v>
      </c>
      <c r="G18" s="45" t="s">
        <v>14</v>
      </c>
      <c r="H18" s="45" t="s">
        <v>15</v>
      </c>
      <c r="I18" s="45" t="s">
        <v>16</v>
      </c>
      <c r="J18" s="45" t="s">
        <v>12</v>
      </c>
      <c r="K18" s="45" t="s">
        <v>13</v>
      </c>
      <c r="L18" s="45" t="s">
        <v>14</v>
      </c>
      <c r="M18" s="45" t="s">
        <v>15</v>
      </c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3"/>
    </row>
    <row r="19" spans="1:24" ht="39" customHeight="1" x14ac:dyDescent="0.25">
      <c r="A19" s="44"/>
      <c r="B19" s="44"/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6" t="s">
        <v>5</v>
      </c>
      <c r="O19" s="6" t="s">
        <v>6</v>
      </c>
      <c r="P19" s="6" t="s">
        <v>5</v>
      </c>
      <c r="Q19" s="6" t="s">
        <v>6</v>
      </c>
      <c r="R19" s="6" t="s">
        <v>5</v>
      </c>
      <c r="S19" s="6" t="s">
        <v>6</v>
      </c>
      <c r="T19" s="6" t="s">
        <v>5</v>
      </c>
      <c r="U19" s="6" t="s">
        <v>6</v>
      </c>
      <c r="V19" s="6" t="s">
        <v>5</v>
      </c>
      <c r="W19" s="6" t="s">
        <v>6</v>
      </c>
      <c r="X19" s="43"/>
    </row>
    <row r="20" spans="1:24" s="41" customFormat="1" x14ac:dyDescent="0.25">
      <c r="A20" s="7">
        <v>1</v>
      </c>
      <c r="B20" s="7">
        <v>2</v>
      </c>
      <c r="C20" s="7">
        <v>3</v>
      </c>
      <c r="D20" s="7">
        <v>4</v>
      </c>
      <c r="E20" s="7">
        <v>5</v>
      </c>
      <c r="F20" s="7">
        <v>6</v>
      </c>
      <c r="G20" s="7">
        <v>7</v>
      </c>
      <c r="H20" s="7">
        <v>8</v>
      </c>
      <c r="I20" s="7">
        <v>9</v>
      </c>
      <c r="J20" s="7">
        <v>10</v>
      </c>
      <c r="K20" s="7">
        <v>11</v>
      </c>
      <c r="L20" s="7">
        <v>12</v>
      </c>
      <c r="M20" s="7">
        <v>13</v>
      </c>
      <c r="N20" s="7">
        <v>14</v>
      </c>
      <c r="O20" s="7">
        <v>15</v>
      </c>
      <c r="P20" s="7">
        <v>16</v>
      </c>
      <c r="Q20" s="7">
        <v>17</v>
      </c>
      <c r="R20" s="7">
        <v>18</v>
      </c>
      <c r="S20" s="7">
        <v>19</v>
      </c>
      <c r="T20" s="7">
        <v>20</v>
      </c>
      <c r="U20" s="7">
        <v>21</v>
      </c>
      <c r="V20" s="7">
        <v>22</v>
      </c>
      <c r="W20" s="7">
        <v>23</v>
      </c>
      <c r="X20" s="7">
        <v>24</v>
      </c>
    </row>
    <row r="21" spans="1:24" s="42" customFormat="1" ht="25.5" x14ac:dyDescent="0.25">
      <c r="A21" s="16" t="s">
        <v>25</v>
      </c>
      <c r="B21" s="17" t="s">
        <v>9</v>
      </c>
      <c r="C21" s="16" t="s">
        <v>17</v>
      </c>
      <c r="D21" s="2">
        <f>SUM(D22:D28)</f>
        <v>66.425399999999996</v>
      </c>
      <c r="E21" s="2">
        <f>SUM(E22:E28)</f>
        <v>0</v>
      </c>
      <c r="F21" s="2">
        <f t="shared" ref="F21:V21" si="0">SUM(F22:F28)</f>
        <v>0</v>
      </c>
      <c r="G21" s="2">
        <f t="shared" ref="G21" si="1">SUM(G22:G28)</f>
        <v>64.09</v>
      </c>
      <c r="H21" s="2">
        <f t="shared" si="0"/>
        <v>2.3353999999999999</v>
      </c>
      <c r="I21" s="2">
        <f t="shared" si="0"/>
        <v>143.94639999999998</v>
      </c>
      <c r="J21" s="2">
        <f t="shared" si="0"/>
        <v>0</v>
      </c>
      <c r="K21" s="2">
        <f t="shared" si="0"/>
        <v>0</v>
      </c>
      <c r="L21" s="2">
        <f t="shared" ref="L21" si="2">SUM(L22:L28)</f>
        <v>64.089799999999997</v>
      </c>
      <c r="M21" s="2">
        <f t="shared" si="0"/>
        <v>79.8566</v>
      </c>
      <c r="N21" s="2">
        <f t="shared" si="0"/>
        <v>77.521000000000001</v>
      </c>
      <c r="O21" s="31"/>
      <c r="P21" s="2">
        <f t="shared" si="0"/>
        <v>0</v>
      </c>
      <c r="Q21" s="31"/>
      <c r="R21" s="2">
        <f t="shared" si="0"/>
        <v>0</v>
      </c>
      <c r="S21" s="31"/>
      <c r="T21" s="2">
        <f t="shared" si="0"/>
        <v>-1.9999999999903428E-4</v>
      </c>
      <c r="U21" s="31"/>
      <c r="V21" s="2">
        <f t="shared" si="0"/>
        <v>77.521199999999993</v>
      </c>
      <c r="W21" s="31"/>
      <c r="X21" s="16"/>
    </row>
    <row r="22" spans="1:24" s="42" customFormat="1" x14ac:dyDescent="0.25">
      <c r="A22" s="16" t="s">
        <v>26</v>
      </c>
      <c r="B22" s="17" t="s">
        <v>27</v>
      </c>
      <c r="C22" s="16" t="s">
        <v>17</v>
      </c>
      <c r="D22" s="2">
        <f>D30</f>
        <v>10.792999999999999</v>
      </c>
      <c r="E22" s="2">
        <f>E30</f>
        <v>0</v>
      </c>
      <c r="F22" s="2">
        <f t="shared" ref="F22:N22" si="3">F30</f>
        <v>0</v>
      </c>
      <c r="G22" s="2">
        <f t="shared" ref="G22" si="4">G30</f>
        <v>10.792999999999999</v>
      </c>
      <c r="H22" s="2">
        <f t="shared" si="3"/>
        <v>0</v>
      </c>
      <c r="I22" s="2">
        <f t="shared" si="3"/>
        <v>88.108599999999996</v>
      </c>
      <c r="J22" s="2">
        <f t="shared" si="3"/>
        <v>0</v>
      </c>
      <c r="K22" s="2">
        <f t="shared" si="3"/>
        <v>0</v>
      </c>
      <c r="L22" s="2">
        <f t="shared" ref="L22" si="5">L30</f>
        <v>10.792999999999999</v>
      </c>
      <c r="M22" s="2">
        <f t="shared" si="3"/>
        <v>77.315600000000003</v>
      </c>
      <c r="N22" s="2">
        <f t="shared" si="3"/>
        <v>77.315600000000003</v>
      </c>
      <c r="O22" s="31"/>
      <c r="P22" s="2">
        <f t="shared" ref="P22" si="6">P30</f>
        <v>0</v>
      </c>
      <c r="Q22" s="31"/>
      <c r="R22" s="2">
        <f t="shared" ref="R22" si="7">R30</f>
        <v>0</v>
      </c>
      <c r="S22" s="31"/>
      <c r="T22" s="2">
        <f t="shared" ref="T22" si="8">T30</f>
        <v>0</v>
      </c>
      <c r="U22" s="31"/>
      <c r="V22" s="2">
        <f t="shared" ref="V22" si="9">V30</f>
        <v>77.315600000000003</v>
      </c>
      <c r="W22" s="31"/>
      <c r="X22" s="16"/>
    </row>
    <row r="23" spans="1:24" s="42" customFormat="1" ht="25.5" x14ac:dyDescent="0.25">
      <c r="A23" s="16" t="s">
        <v>28</v>
      </c>
      <c r="B23" s="17" t="s">
        <v>29</v>
      </c>
      <c r="C23" s="16" t="s">
        <v>17</v>
      </c>
      <c r="D23" s="2">
        <f>D65</f>
        <v>14.653</v>
      </c>
      <c r="E23" s="2">
        <f>E65</f>
        <v>0</v>
      </c>
      <c r="F23" s="2">
        <f t="shared" ref="F23:N23" si="10">F65</f>
        <v>0</v>
      </c>
      <c r="G23" s="2">
        <f t="shared" ref="G23" si="11">G65</f>
        <v>12.317599999999999</v>
      </c>
      <c r="H23" s="2">
        <f t="shared" si="10"/>
        <v>2.3353999999999999</v>
      </c>
      <c r="I23" s="2">
        <f t="shared" si="10"/>
        <v>15.110199999999999</v>
      </c>
      <c r="J23" s="2">
        <f t="shared" si="10"/>
        <v>0</v>
      </c>
      <c r="K23" s="2">
        <f t="shared" si="10"/>
        <v>0</v>
      </c>
      <c r="L23" s="2">
        <f t="shared" ref="L23" si="12">L65</f>
        <v>12.735099999999999</v>
      </c>
      <c r="M23" s="2">
        <f t="shared" si="10"/>
        <v>2.3751000000000007</v>
      </c>
      <c r="N23" s="2">
        <f t="shared" si="10"/>
        <v>0.45720000000000016</v>
      </c>
      <c r="O23" s="31"/>
      <c r="P23" s="2">
        <f t="shared" ref="P23" si="13">P65</f>
        <v>0</v>
      </c>
      <c r="Q23" s="31"/>
      <c r="R23" s="2">
        <f t="shared" ref="R23" si="14">R65</f>
        <v>0</v>
      </c>
      <c r="S23" s="31"/>
      <c r="T23" s="2">
        <f t="shared" ref="T23" si="15">T65</f>
        <v>0.41750000000000026</v>
      </c>
      <c r="U23" s="31"/>
      <c r="V23" s="2">
        <f t="shared" ref="V23" si="16">V65</f>
        <v>3.9699999999999902E-2</v>
      </c>
      <c r="W23" s="31"/>
      <c r="X23" s="16"/>
    </row>
    <row r="24" spans="1:24" s="42" customFormat="1" ht="51" x14ac:dyDescent="0.25">
      <c r="A24" s="16" t="s">
        <v>30</v>
      </c>
      <c r="B24" s="17" t="s">
        <v>31</v>
      </c>
      <c r="C24" s="16" t="s">
        <v>17</v>
      </c>
      <c r="D24" s="2">
        <f>D117</f>
        <v>0</v>
      </c>
      <c r="E24" s="2">
        <f>E117</f>
        <v>0</v>
      </c>
      <c r="F24" s="2">
        <f t="shared" ref="F24:N24" si="17">F117</f>
        <v>0</v>
      </c>
      <c r="G24" s="2">
        <f t="shared" ref="G24" si="18">G117</f>
        <v>0</v>
      </c>
      <c r="H24" s="2">
        <f t="shared" si="17"/>
        <v>0</v>
      </c>
      <c r="I24" s="2">
        <f t="shared" si="17"/>
        <v>0</v>
      </c>
      <c r="J24" s="2">
        <f t="shared" si="17"/>
        <v>0</v>
      </c>
      <c r="K24" s="2">
        <f t="shared" si="17"/>
        <v>0</v>
      </c>
      <c r="L24" s="2">
        <f t="shared" ref="L24" si="19">L117</f>
        <v>0</v>
      </c>
      <c r="M24" s="2">
        <f t="shared" si="17"/>
        <v>0</v>
      </c>
      <c r="N24" s="2">
        <f t="shared" si="17"/>
        <v>0</v>
      </c>
      <c r="O24" s="31"/>
      <c r="P24" s="2">
        <f t="shared" ref="P24" si="20">P117</f>
        <v>0</v>
      </c>
      <c r="Q24" s="31"/>
      <c r="R24" s="2">
        <f t="shared" ref="R24" si="21">R117</f>
        <v>0</v>
      </c>
      <c r="S24" s="31"/>
      <c r="T24" s="2">
        <f t="shared" ref="T24" si="22">T117</f>
        <v>0</v>
      </c>
      <c r="U24" s="31"/>
      <c r="V24" s="2">
        <f t="shared" ref="V24" si="23">V117</f>
        <v>0</v>
      </c>
      <c r="W24" s="31"/>
      <c r="X24" s="16"/>
    </row>
    <row r="25" spans="1:24" s="42" customFormat="1" ht="25.5" x14ac:dyDescent="0.25">
      <c r="A25" s="16" t="s">
        <v>32</v>
      </c>
      <c r="B25" s="17" t="s">
        <v>33</v>
      </c>
      <c r="C25" s="16" t="s">
        <v>17</v>
      </c>
      <c r="D25" s="2">
        <f>D122</f>
        <v>28.247299999999999</v>
      </c>
      <c r="E25" s="2">
        <f>E122</f>
        <v>0</v>
      </c>
      <c r="F25" s="2">
        <f t="shared" ref="F25:N25" si="24">F122</f>
        <v>0</v>
      </c>
      <c r="G25" s="2">
        <f t="shared" ref="G25" si="25">G122</f>
        <v>28.247299999999999</v>
      </c>
      <c r="H25" s="2">
        <f t="shared" si="24"/>
        <v>0</v>
      </c>
      <c r="I25" s="2">
        <f t="shared" si="24"/>
        <v>27.8386</v>
      </c>
      <c r="J25" s="2">
        <f t="shared" si="24"/>
        <v>0</v>
      </c>
      <c r="K25" s="2">
        <f t="shared" si="24"/>
        <v>0</v>
      </c>
      <c r="L25" s="2">
        <f t="shared" ref="L25" si="26">L122</f>
        <v>27.8386</v>
      </c>
      <c r="M25" s="2">
        <f t="shared" si="24"/>
        <v>0</v>
      </c>
      <c r="N25" s="2">
        <f t="shared" si="24"/>
        <v>-0.40869999999999929</v>
      </c>
      <c r="O25" s="31"/>
      <c r="P25" s="2">
        <f t="shared" ref="P25" si="27">P122</f>
        <v>0</v>
      </c>
      <c r="Q25" s="31"/>
      <c r="R25" s="2">
        <f t="shared" ref="R25" si="28">R122</f>
        <v>0</v>
      </c>
      <c r="S25" s="31"/>
      <c r="T25" s="2">
        <f t="shared" ref="T25" si="29">T122</f>
        <v>-0.40869999999999929</v>
      </c>
      <c r="U25" s="31"/>
      <c r="V25" s="2">
        <f t="shared" ref="V25" si="30">V122</f>
        <v>0</v>
      </c>
      <c r="W25" s="31"/>
      <c r="X25" s="16"/>
    </row>
    <row r="26" spans="1:24" s="42" customFormat="1" ht="38.25" x14ac:dyDescent="0.25">
      <c r="A26" s="16" t="s">
        <v>34</v>
      </c>
      <c r="B26" s="17" t="s">
        <v>35</v>
      </c>
      <c r="C26" s="16" t="s">
        <v>17</v>
      </c>
      <c r="D26" s="2">
        <f>D130</f>
        <v>0</v>
      </c>
      <c r="E26" s="2">
        <f>E130</f>
        <v>0</v>
      </c>
      <c r="F26" s="2">
        <f t="shared" ref="F26:N26" si="31">F130</f>
        <v>0</v>
      </c>
      <c r="G26" s="2">
        <f t="shared" ref="G26" si="32">G130</f>
        <v>0</v>
      </c>
      <c r="H26" s="2">
        <f t="shared" si="31"/>
        <v>0</v>
      </c>
      <c r="I26" s="2">
        <f t="shared" si="31"/>
        <v>0</v>
      </c>
      <c r="J26" s="2">
        <f t="shared" si="31"/>
        <v>0</v>
      </c>
      <c r="K26" s="2">
        <f t="shared" si="31"/>
        <v>0</v>
      </c>
      <c r="L26" s="2">
        <f t="shared" ref="L26" si="33">L130</f>
        <v>0</v>
      </c>
      <c r="M26" s="2">
        <f t="shared" si="31"/>
        <v>0</v>
      </c>
      <c r="N26" s="2">
        <f t="shared" si="31"/>
        <v>0</v>
      </c>
      <c r="O26" s="31"/>
      <c r="P26" s="2">
        <f t="shared" ref="P26" si="34">P130</f>
        <v>0</v>
      </c>
      <c r="Q26" s="31"/>
      <c r="R26" s="2">
        <f t="shared" ref="R26" si="35">R130</f>
        <v>0</v>
      </c>
      <c r="S26" s="31"/>
      <c r="T26" s="2">
        <f t="shared" ref="T26" si="36">T130</f>
        <v>0</v>
      </c>
      <c r="U26" s="31"/>
      <c r="V26" s="2">
        <f t="shared" ref="V26" si="37">V130</f>
        <v>0</v>
      </c>
      <c r="W26" s="31"/>
      <c r="X26" s="16"/>
    </row>
    <row r="27" spans="1:24" s="42" customFormat="1" x14ac:dyDescent="0.25">
      <c r="A27" s="16" t="s">
        <v>36</v>
      </c>
      <c r="B27" s="17" t="s">
        <v>37</v>
      </c>
      <c r="C27" s="16" t="s">
        <v>17</v>
      </c>
      <c r="D27" s="2">
        <f>D132</f>
        <v>12.732100000000001</v>
      </c>
      <c r="E27" s="2">
        <f>E132</f>
        <v>0</v>
      </c>
      <c r="F27" s="2">
        <f t="shared" ref="F27:N27" si="38">F132</f>
        <v>0</v>
      </c>
      <c r="G27" s="2">
        <f t="shared" ref="G27" si="39">G132</f>
        <v>12.732100000000001</v>
      </c>
      <c r="H27" s="2">
        <f t="shared" si="38"/>
        <v>0</v>
      </c>
      <c r="I27" s="2">
        <f t="shared" si="38"/>
        <v>12.888999999999999</v>
      </c>
      <c r="J27" s="2">
        <f t="shared" si="38"/>
        <v>0</v>
      </c>
      <c r="K27" s="2">
        <f t="shared" si="38"/>
        <v>0</v>
      </c>
      <c r="L27" s="2">
        <f t="shared" ref="L27" si="40">L132</f>
        <v>12.723100000000001</v>
      </c>
      <c r="M27" s="2">
        <f t="shared" si="38"/>
        <v>0.16589999999999999</v>
      </c>
      <c r="N27" s="2">
        <f t="shared" si="38"/>
        <v>0.15689999999999998</v>
      </c>
      <c r="O27" s="31"/>
      <c r="P27" s="2">
        <f t="shared" ref="P27" si="41">P132</f>
        <v>0</v>
      </c>
      <c r="Q27" s="31"/>
      <c r="R27" s="2">
        <f t="shared" ref="R27" si="42">R132</f>
        <v>0</v>
      </c>
      <c r="S27" s="31"/>
      <c r="T27" s="2">
        <f t="shared" ref="T27" si="43">T132</f>
        <v>-9.000000000000008E-3</v>
      </c>
      <c r="U27" s="31"/>
      <c r="V27" s="2">
        <f t="shared" ref="V27" si="44">V132</f>
        <v>0.16589999999999999</v>
      </c>
      <c r="W27" s="31"/>
      <c r="X27" s="16"/>
    </row>
    <row r="28" spans="1:24" s="42" customFormat="1" x14ac:dyDescent="0.25">
      <c r="A28" s="18"/>
      <c r="B28" s="19"/>
      <c r="C28" s="18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2"/>
      <c r="P28" s="3"/>
      <c r="Q28" s="32"/>
      <c r="R28" s="3"/>
      <c r="S28" s="32"/>
      <c r="T28" s="3"/>
      <c r="U28" s="32"/>
      <c r="V28" s="3"/>
      <c r="W28" s="32"/>
      <c r="X28" s="18"/>
    </row>
    <row r="29" spans="1:24" s="42" customFormat="1" x14ac:dyDescent="0.25">
      <c r="A29" s="16" t="s">
        <v>38</v>
      </c>
      <c r="B29" s="17" t="s">
        <v>39</v>
      </c>
      <c r="C29" s="16" t="s">
        <v>17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1"/>
      <c r="P29" s="2"/>
      <c r="Q29" s="31"/>
      <c r="R29" s="2"/>
      <c r="S29" s="31"/>
      <c r="T29" s="2"/>
      <c r="U29" s="31"/>
      <c r="V29" s="2"/>
      <c r="W29" s="31"/>
      <c r="X29" s="16"/>
    </row>
    <row r="30" spans="1:24" s="42" customFormat="1" ht="25.5" x14ac:dyDescent="0.25">
      <c r="A30" s="16" t="s">
        <v>18</v>
      </c>
      <c r="B30" s="17" t="s">
        <v>40</v>
      </c>
      <c r="C30" s="16" t="s">
        <v>17</v>
      </c>
      <c r="D30" s="2">
        <f t="shared" ref="D30:N30" si="45">D31+D40+D45+D60</f>
        <v>10.792999999999999</v>
      </c>
      <c r="E30" s="2">
        <f t="shared" si="45"/>
        <v>0</v>
      </c>
      <c r="F30" s="2">
        <f t="shared" si="45"/>
        <v>0</v>
      </c>
      <c r="G30" s="2">
        <f t="shared" si="45"/>
        <v>10.792999999999999</v>
      </c>
      <c r="H30" s="2">
        <f t="shared" si="45"/>
        <v>0</v>
      </c>
      <c r="I30" s="2">
        <f t="shared" si="45"/>
        <v>88.108599999999996</v>
      </c>
      <c r="J30" s="2">
        <f t="shared" si="45"/>
        <v>0</v>
      </c>
      <c r="K30" s="2">
        <f t="shared" si="45"/>
        <v>0</v>
      </c>
      <c r="L30" s="2">
        <f t="shared" si="45"/>
        <v>10.792999999999999</v>
      </c>
      <c r="M30" s="2">
        <f t="shared" si="45"/>
        <v>77.315600000000003</v>
      </c>
      <c r="N30" s="2">
        <f t="shared" si="45"/>
        <v>77.315600000000003</v>
      </c>
      <c r="O30" s="31"/>
      <c r="P30" s="2">
        <f>P31+P40+P45+P60</f>
        <v>0</v>
      </c>
      <c r="Q30" s="31"/>
      <c r="R30" s="2">
        <f>R31+R40+R45+R60</f>
        <v>0</v>
      </c>
      <c r="S30" s="31"/>
      <c r="T30" s="2">
        <f>T31+T40+T45+T60</f>
        <v>0</v>
      </c>
      <c r="U30" s="31"/>
      <c r="V30" s="2">
        <f>V31+V40+V45+V60</f>
        <v>77.315600000000003</v>
      </c>
      <c r="W30" s="31"/>
      <c r="X30" s="16"/>
    </row>
    <row r="31" spans="1:24" s="42" customFormat="1" ht="38.25" x14ac:dyDescent="0.25">
      <c r="A31" s="20" t="s">
        <v>41</v>
      </c>
      <c r="B31" s="21" t="s">
        <v>42</v>
      </c>
      <c r="C31" s="18" t="s">
        <v>17</v>
      </c>
      <c r="D31" s="3">
        <f t="shared" ref="D31:N31" si="46">D32+D35+D38</f>
        <v>10.792999999999999</v>
      </c>
      <c r="E31" s="3">
        <f t="shared" si="46"/>
        <v>0</v>
      </c>
      <c r="F31" s="3">
        <f t="shared" si="46"/>
        <v>0</v>
      </c>
      <c r="G31" s="3">
        <f t="shared" si="46"/>
        <v>10.792999999999999</v>
      </c>
      <c r="H31" s="3">
        <f t="shared" si="46"/>
        <v>0</v>
      </c>
      <c r="I31" s="3">
        <f t="shared" si="46"/>
        <v>88.108599999999996</v>
      </c>
      <c r="J31" s="3">
        <f t="shared" si="46"/>
        <v>0</v>
      </c>
      <c r="K31" s="3">
        <f t="shared" si="46"/>
        <v>0</v>
      </c>
      <c r="L31" s="3">
        <f t="shared" si="46"/>
        <v>10.792999999999999</v>
      </c>
      <c r="M31" s="3">
        <f t="shared" si="46"/>
        <v>77.315600000000003</v>
      </c>
      <c r="N31" s="3">
        <f t="shared" si="46"/>
        <v>77.315600000000003</v>
      </c>
      <c r="O31" s="32"/>
      <c r="P31" s="3">
        <f>P32+P35+P38</f>
        <v>0</v>
      </c>
      <c r="Q31" s="32"/>
      <c r="R31" s="3">
        <f>R32+R35+R38</f>
        <v>0</v>
      </c>
      <c r="S31" s="32"/>
      <c r="T31" s="3">
        <f>T32+T35+T38</f>
        <v>0</v>
      </c>
      <c r="U31" s="32"/>
      <c r="V31" s="3">
        <f>V32+V35+V38</f>
        <v>77.315600000000003</v>
      </c>
      <c r="W31" s="32"/>
      <c r="X31" s="18"/>
    </row>
    <row r="32" spans="1:24" s="42" customFormat="1" ht="63.75" x14ac:dyDescent="0.25">
      <c r="A32" s="20" t="s">
        <v>43</v>
      </c>
      <c r="B32" s="21" t="s">
        <v>44</v>
      </c>
      <c r="C32" s="18" t="s">
        <v>17</v>
      </c>
      <c r="D32" s="3">
        <f t="shared" ref="D32:N32" si="47">SUM(D33:D34)</f>
        <v>10.792999999999999</v>
      </c>
      <c r="E32" s="3">
        <f t="shared" si="47"/>
        <v>0</v>
      </c>
      <c r="F32" s="3">
        <f t="shared" si="47"/>
        <v>0</v>
      </c>
      <c r="G32" s="3">
        <f t="shared" si="47"/>
        <v>10.792999999999999</v>
      </c>
      <c r="H32" s="3">
        <f t="shared" si="47"/>
        <v>0</v>
      </c>
      <c r="I32" s="3">
        <f t="shared" si="47"/>
        <v>32.3001</v>
      </c>
      <c r="J32" s="3">
        <f t="shared" si="47"/>
        <v>0</v>
      </c>
      <c r="K32" s="3">
        <f t="shared" si="47"/>
        <v>0</v>
      </c>
      <c r="L32" s="3">
        <f t="shared" si="47"/>
        <v>10.792999999999999</v>
      </c>
      <c r="M32" s="3">
        <f t="shared" si="47"/>
        <v>21.507100000000001</v>
      </c>
      <c r="N32" s="3">
        <f t="shared" si="47"/>
        <v>21.507100000000001</v>
      </c>
      <c r="O32" s="32"/>
      <c r="P32" s="3">
        <f>SUM(P33:P34)</f>
        <v>0</v>
      </c>
      <c r="Q32" s="32"/>
      <c r="R32" s="3">
        <f>SUM(R33:R34)</f>
        <v>0</v>
      </c>
      <c r="S32" s="32"/>
      <c r="T32" s="3">
        <f>SUM(T33:T34)</f>
        <v>0</v>
      </c>
      <c r="U32" s="32"/>
      <c r="V32" s="3">
        <f>SUM(V33:V34)</f>
        <v>21.507100000000001</v>
      </c>
      <c r="W32" s="32"/>
      <c r="X32" s="18"/>
    </row>
    <row r="33" spans="1:24" s="42" customFormat="1" ht="63.75" x14ac:dyDescent="0.25">
      <c r="A33" s="22" t="s">
        <v>43</v>
      </c>
      <c r="B33" s="25" t="s">
        <v>126</v>
      </c>
      <c r="C33" s="24" t="s">
        <v>17</v>
      </c>
      <c r="D33" s="4">
        <f>IF(ISERROR(E33+F33+G33+H33),"нд",E33+F33+G33+H33)</f>
        <v>10.792999999999999</v>
      </c>
      <c r="E33" s="4">
        <v>0</v>
      </c>
      <c r="F33" s="4">
        <v>0</v>
      </c>
      <c r="G33" s="4">
        <v>10.792999999999999</v>
      </c>
      <c r="H33" s="4">
        <v>0</v>
      </c>
      <c r="I33" s="4">
        <f>SUM(J33:M33)</f>
        <v>32.3001</v>
      </c>
      <c r="J33" s="4">
        <v>0</v>
      </c>
      <c r="K33" s="4">
        <v>0</v>
      </c>
      <c r="L33" s="4">
        <v>10.792999999999999</v>
      </c>
      <c r="M33" s="4">
        <v>21.507100000000001</v>
      </c>
      <c r="N33" s="4">
        <f>IF(ISERROR(P33+R33+T33+V33),"нд",P33+R33+T33+V33)</f>
        <v>21.507100000000001</v>
      </c>
      <c r="O33" s="33">
        <f>IF(N33="нд","нд",IFERROR(N33/D33*100,IF(I33&gt;0,100,0)))</f>
        <v>199.26897062911149</v>
      </c>
      <c r="P33" s="4">
        <f>IF(ISERROR(J33-E33),"нд",J33-E33)</f>
        <v>0</v>
      </c>
      <c r="Q33" s="33">
        <f>IF(P33="нд","нд",IFERROR(P33/E33*100,IF(J33&gt;0,100,0)))</f>
        <v>0</v>
      </c>
      <c r="R33" s="4">
        <f>IF(ISERROR(K33-F33),"нд",K33-F33)</f>
        <v>0</v>
      </c>
      <c r="S33" s="33">
        <f>IF(R33="нд","нд",IFERROR(R33/F33*100,IF(K33&gt;0,100,0)))</f>
        <v>0</v>
      </c>
      <c r="T33" s="4">
        <f>IF(ISERROR(L33-G33),"нд",L33-G33)</f>
        <v>0</v>
      </c>
      <c r="U33" s="33">
        <f>IF(T33="нд","нд",IFERROR(T33/G33*100,IF(L33&gt;0,100,0)))</f>
        <v>0</v>
      </c>
      <c r="V33" s="4">
        <f>IF(ISERROR(M33-H33),"нд",M33-H33)</f>
        <v>21.507100000000001</v>
      </c>
      <c r="W33" s="33">
        <f>IF(V33="нд","нд",IFERROR(V33/H33*100,IF(M33&gt;0,100,0)))</f>
        <v>100</v>
      </c>
      <c r="X33" s="37" t="s">
        <v>186</v>
      </c>
    </row>
    <row r="34" spans="1:24" s="42" customFormat="1" x14ac:dyDescent="0.25">
      <c r="A34" s="20" t="s">
        <v>19</v>
      </c>
      <c r="B34" s="21" t="s">
        <v>19</v>
      </c>
      <c r="C34" s="18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2"/>
      <c r="P34" s="3"/>
      <c r="Q34" s="32"/>
      <c r="R34" s="3"/>
      <c r="S34" s="32"/>
      <c r="T34" s="3"/>
      <c r="U34" s="32"/>
      <c r="V34" s="3"/>
      <c r="W34" s="32"/>
      <c r="X34" s="18"/>
    </row>
    <row r="35" spans="1:24" s="42" customFormat="1" ht="63.75" x14ac:dyDescent="0.25">
      <c r="A35" s="20" t="s">
        <v>45</v>
      </c>
      <c r="B35" s="21" t="s">
        <v>46</v>
      </c>
      <c r="C35" s="18" t="s">
        <v>17</v>
      </c>
      <c r="D35" s="3">
        <f t="shared" ref="D35:N35" si="48">SUM(D36:D37)</f>
        <v>0</v>
      </c>
      <c r="E35" s="3">
        <f t="shared" si="48"/>
        <v>0</v>
      </c>
      <c r="F35" s="3">
        <f t="shared" si="48"/>
        <v>0</v>
      </c>
      <c r="G35" s="3">
        <f t="shared" si="48"/>
        <v>0</v>
      </c>
      <c r="H35" s="3">
        <f t="shared" si="48"/>
        <v>0</v>
      </c>
      <c r="I35" s="3">
        <f t="shared" si="48"/>
        <v>55.808500000000002</v>
      </c>
      <c r="J35" s="3">
        <f t="shared" si="48"/>
        <v>0</v>
      </c>
      <c r="K35" s="3">
        <f t="shared" si="48"/>
        <v>0</v>
      </c>
      <c r="L35" s="3">
        <f t="shared" si="48"/>
        <v>0</v>
      </c>
      <c r="M35" s="3">
        <f t="shared" si="48"/>
        <v>55.808500000000002</v>
      </c>
      <c r="N35" s="3">
        <f t="shared" si="48"/>
        <v>55.808500000000002</v>
      </c>
      <c r="O35" s="3"/>
      <c r="P35" s="3">
        <f>SUM(P36:P37)</f>
        <v>0</v>
      </c>
      <c r="Q35" s="3"/>
      <c r="R35" s="3">
        <f>SUM(R36:R37)</f>
        <v>0</v>
      </c>
      <c r="S35" s="3"/>
      <c r="T35" s="3">
        <f>SUM(T36:T37)</f>
        <v>0</v>
      </c>
      <c r="U35" s="3"/>
      <c r="V35" s="3">
        <f>SUM(V36:V37)</f>
        <v>55.808500000000002</v>
      </c>
      <c r="W35" s="3"/>
      <c r="X35" s="18"/>
    </row>
    <row r="36" spans="1:24" s="42" customFormat="1" ht="63.75" x14ac:dyDescent="0.25">
      <c r="A36" s="22" t="s">
        <v>45</v>
      </c>
      <c r="B36" s="25" t="s">
        <v>127</v>
      </c>
      <c r="C36" s="24" t="s">
        <v>17</v>
      </c>
      <c r="D36" s="4">
        <f t="shared" ref="D36" si="49">IF(ISERROR(E36+F36+G36+H36),"нд",E36+F36+G36+H36)</f>
        <v>0</v>
      </c>
      <c r="E36" s="4">
        <v>0</v>
      </c>
      <c r="F36" s="4">
        <v>0</v>
      </c>
      <c r="G36" s="4">
        <v>0</v>
      </c>
      <c r="H36" s="4">
        <v>0</v>
      </c>
      <c r="I36" s="4">
        <f t="shared" ref="I36" si="50">SUM(J36:M36)</f>
        <v>55.808500000000002</v>
      </c>
      <c r="J36" s="4">
        <v>0</v>
      </c>
      <c r="K36" s="4">
        <v>0</v>
      </c>
      <c r="L36" s="4">
        <v>0</v>
      </c>
      <c r="M36" s="4">
        <v>55.808500000000002</v>
      </c>
      <c r="N36" s="4">
        <f>IF(ISERROR(P36+R36+T36+V36),"нд",P36+R36+T36+V36)</f>
        <v>55.808500000000002</v>
      </c>
      <c r="O36" s="33">
        <f>IF(N36="нд","нд",IFERROR(N36/D36*100,IF(I36&gt;0,100,0)))</f>
        <v>100</v>
      </c>
      <c r="P36" s="4">
        <f t="shared" ref="P36" si="51">IF(ISERROR(J36-E36),"нд",J36-E36)</f>
        <v>0</v>
      </c>
      <c r="Q36" s="33">
        <f t="shared" ref="Q36" si="52">IF(P36="нд","нд",IFERROR(P36/E36*100,IF(J36&gt;0,100,0)))</f>
        <v>0</v>
      </c>
      <c r="R36" s="4">
        <f t="shared" ref="R36" si="53">IF(ISERROR(K36-F36),"нд",K36-F36)</f>
        <v>0</v>
      </c>
      <c r="S36" s="33">
        <f t="shared" ref="S36" si="54">IF(R36="нд","нд",IFERROR(R36/F36*100,IF(K36&gt;0,100,0)))</f>
        <v>0</v>
      </c>
      <c r="T36" s="4">
        <f t="shared" ref="T36" si="55">IF(ISERROR(L36-G36),"нд",L36-G36)</f>
        <v>0</v>
      </c>
      <c r="U36" s="33">
        <f t="shared" ref="U36" si="56">IF(T36="нд","нд",IFERROR(T36/G36*100,IF(L36&gt;0,100,0)))</f>
        <v>0</v>
      </c>
      <c r="V36" s="4">
        <f t="shared" ref="V36" si="57">IF(ISERROR(M36-H36),"нд",M36-H36)</f>
        <v>55.808500000000002</v>
      </c>
      <c r="W36" s="33">
        <f t="shared" ref="W36" si="58">IF(V36="нд","нд",IFERROR(V36/H36*100,IF(M36&gt;0,100,0)))</f>
        <v>100</v>
      </c>
      <c r="X36" s="37" t="s">
        <v>186</v>
      </c>
    </row>
    <row r="37" spans="1:24" s="42" customFormat="1" x14ac:dyDescent="0.25">
      <c r="A37" s="20" t="s">
        <v>19</v>
      </c>
      <c r="B37" s="21" t="s">
        <v>19</v>
      </c>
      <c r="C37" s="18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2"/>
      <c r="P37" s="3"/>
      <c r="Q37" s="32"/>
      <c r="R37" s="3"/>
      <c r="S37" s="32"/>
      <c r="T37" s="3"/>
      <c r="U37" s="32"/>
      <c r="V37" s="3"/>
      <c r="W37" s="32"/>
      <c r="X37" s="18"/>
    </row>
    <row r="38" spans="1:24" s="42" customFormat="1" ht="51" x14ac:dyDescent="0.25">
      <c r="A38" s="20" t="s">
        <v>47</v>
      </c>
      <c r="B38" s="21" t="s">
        <v>48</v>
      </c>
      <c r="C38" s="18" t="s">
        <v>17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2"/>
      <c r="P38" s="3">
        <v>0</v>
      </c>
      <c r="Q38" s="32"/>
      <c r="R38" s="3">
        <v>0</v>
      </c>
      <c r="S38" s="32"/>
      <c r="T38" s="3">
        <v>0</v>
      </c>
      <c r="U38" s="32"/>
      <c r="V38" s="3">
        <v>0</v>
      </c>
      <c r="W38" s="32"/>
      <c r="X38" s="18"/>
    </row>
    <row r="39" spans="1:24" s="42" customFormat="1" x14ac:dyDescent="0.25">
      <c r="A39" s="20" t="s">
        <v>19</v>
      </c>
      <c r="B39" s="21" t="s">
        <v>19</v>
      </c>
      <c r="C39" s="18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2"/>
      <c r="P39" s="3"/>
      <c r="Q39" s="32"/>
      <c r="R39" s="3"/>
      <c r="S39" s="32"/>
      <c r="T39" s="3"/>
      <c r="U39" s="32"/>
      <c r="V39" s="3"/>
      <c r="W39" s="32"/>
      <c r="X39" s="18"/>
    </row>
    <row r="40" spans="1:24" s="42" customFormat="1" ht="38.25" x14ac:dyDescent="0.25">
      <c r="A40" s="20" t="s">
        <v>49</v>
      </c>
      <c r="B40" s="21" t="s">
        <v>50</v>
      </c>
      <c r="C40" s="18" t="s">
        <v>17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2"/>
      <c r="P40" s="3">
        <v>0</v>
      </c>
      <c r="Q40" s="32"/>
      <c r="R40" s="3">
        <v>0</v>
      </c>
      <c r="S40" s="32"/>
      <c r="T40" s="3">
        <v>0</v>
      </c>
      <c r="U40" s="32"/>
      <c r="V40" s="3">
        <v>0</v>
      </c>
      <c r="W40" s="32"/>
      <c r="X40" s="18"/>
    </row>
    <row r="41" spans="1:24" s="42" customFormat="1" ht="63.75" x14ac:dyDescent="0.25">
      <c r="A41" s="20" t="s">
        <v>51</v>
      </c>
      <c r="B41" s="21" t="s">
        <v>52</v>
      </c>
      <c r="C41" s="18" t="s">
        <v>17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2"/>
      <c r="P41" s="3">
        <v>0</v>
      </c>
      <c r="Q41" s="32"/>
      <c r="R41" s="3">
        <v>0</v>
      </c>
      <c r="S41" s="32"/>
      <c r="T41" s="3">
        <v>0</v>
      </c>
      <c r="U41" s="32"/>
      <c r="V41" s="3">
        <v>0</v>
      </c>
      <c r="W41" s="32"/>
      <c r="X41" s="18"/>
    </row>
    <row r="42" spans="1:24" s="42" customFormat="1" x14ac:dyDescent="0.25">
      <c r="A42" s="20" t="s">
        <v>19</v>
      </c>
      <c r="B42" s="21" t="s">
        <v>19</v>
      </c>
      <c r="C42" s="18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2"/>
      <c r="P42" s="3"/>
      <c r="Q42" s="32"/>
      <c r="R42" s="3"/>
      <c r="S42" s="32"/>
      <c r="T42" s="3"/>
      <c r="U42" s="32"/>
      <c r="V42" s="3"/>
      <c r="W42" s="32"/>
      <c r="X42" s="18"/>
    </row>
    <row r="43" spans="1:24" s="42" customFormat="1" ht="38.25" x14ac:dyDescent="0.25">
      <c r="A43" s="20" t="s">
        <v>53</v>
      </c>
      <c r="B43" s="21" t="s">
        <v>54</v>
      </c>
      <c r="C43" s="18" t="s">
        <v>17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2"/>
      <c r="P43" s="3">
        <v>0</v>
      </c>
      <c r="Q43" s="32"/>
      <c r="R43" s="3">
        <v>0</v>
      </c>
      <c r="S43" s="32"/>
      <c r="T43" s="3">
        <v>0</v>
      </c>
      <c r="U43" s="32"/>
      <c r="V43" s="3">
        <v>0</v>
      </c>
      <c r="W43" s="32"/>
      <c r="X43" s="18"/>
    </row>
    <row r="44" spans="1:24" s="42" customFormat="1" x14ac:dyDescent="0.25">
      <c r="A44" s="20" t="s">
        <v>19</v>
      </c>
      <c r="B44" s="21" t="s">
        <v>19</v>
      </c>
      <c r="C44" s="18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2"/>
      <c r="P44" s="3"/>
      <c r="Q44" s="32"/>
      <c r="R44" s="3"/>
      <c r="S44" s="32"/>
      <c r="T44" s="3"/>
      <c r="U44" s="32"/>
      <c r="V44" s="3"/>
      <c r="W44" s="32"/>
      <c r="X44" s="18"/>
    </row>
    <row r="45" spans="1:24" s="42" customFormat="1" ht="51" x14ac:dyDescent="0.25">
      <c r="A45" s="20" t="s">
        <v>55</v>
      </c>
      <c r="B45" s="21" t="s">
        <v>56</v>
      </c>
      <c r="C45" s="18" t="s">
        <v>17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2"/>
      <c r="P45" s="3">
        <v>0</v>
      </c>
      <c r="Q45" s="32"/>
      <c r="R45" s="3">
        <v>0</v>
      </c>
      <c r="S45" s="32"/>
      <c r="T45" s="3">
        <v>0</v>
      </c>
      <c r="U45" s="32"/>
      <c r="V45" s="3">
        <v>0</v>
      </c>
      <c r="W45" s="32"/>
      <c r="X45" s="18"/>
    </row>
    <row r="46" spans="1:24" s="42" customFormat="1" ht="38.25" x14ac:dyDescent="0.25">
      <c r="A46" s="20" t="s">
        <v>57</v>
      </c>
      <c r="B46" s="21" t="s">
        <v>58</v>
      </c>
      <c r="C46" s="18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2"/>
      <c r="P46" s="3">
        <v>0</v>
      </c>
      <c r="Q46" s="32"/>
      <c r="R46" s="3">
        <v>0</v>
      </c>
      <c r="S46" s="32"/>
      <c r="T46" s="3">
        <v>0</v>
      </c>
      <c r="U46" s="32"/>
      <c r="V46" s="3">
        <v>0</v>
      </c>
      <c r="W46" s="32"/>
      <c r="X46" s="18"/>
    </row>
    <row r="47" spans="1:24" s="42" customFormat="1" ht="102" x14ac:dyDescent="0.25">
      <c r="A47" s="20" t="s">
        <v>57</v>
      </c>
      <c r="B47" s="21" t="s">
        <v>59</v>
      </c>
      <c r="C47" s="18" t="s">
        <v>17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2"/>
      <c r="P47" s="3">
        <v>0</v>
      </c>
      <c r="Q47" s="32"/>
      <c r="R47" s="3">
        <v>0</v>
      </c>
      <c r="S47" s="32"/>
      <c r="T47" s="3">
        <v>0</v>
      </c>
      <c r="U47" s="32"/>
      <c r="V47" s="3">
        <v>0</v>
      </c>
      <c r="W47" s="32"/>
      <c r="X47" s="18"/>
    </row>
    <row r="48" spans="1:24" s="42" customFormat="1" x14ac:dyDescent="0.25">
      <c r="A48" s="20" t="s">
        <v>19</v>
      </c>
      <c r="B48" s="21" t="s">
        <v>19</v>
      </c>
      <c r="C48" s="18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2"/>
      <c r="P48" s="3"/>
      <c r="Q48" s="32"/>
      <c r="R48" s="3"/>
      <c r="S48" s="32"/>
      <c r="T48" s="3"/>
      <c r="U48" s="32"/>
      <c r="V48" s="3"/>
      <c r="W48" s="32"/>
      <c r="X48" s="18"/>
    </row>
    <row r="49" spans="1:24" s="42" customFormat="1" ht="89.25" x14ac:dyDescent="0.25">
      <c r="A49" s="20" t="s">
        <v>57</v>
      </c>
      <c r="B49" s="21" t="s">
        <v>60</v>
      </c>
      <c r="C49" s="18" t="s">
        <v>17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2"/>
      <c r="P49" s="3">
        <v>0</v>
      </c>
      <c r="Q49" s="32"/>
      <c r="R49" s="3">
        <v>0</v>
      </c>
      <c r="S49" s="32"/>
      <c r="T49" s="3">
        <v>0</v>
      </c>
      <c r="U49" s="32"/>
      <c r="V49" s="3">
        <v>0</v>
      </c>
      <c r="W49" s="32"/>
      <c r="X49" s="18"/>
    </row>
    <row r="50" spans="1:24" s="42" customFormat="1" x14ac:dyDescent="0.25">
      <c r="A50" s="20" t="s">
        <v>19</v>
      </c>
      <c r="B50" s="21" t="s">
        <v>19</v>
      </c>
      <c r="C50" s="18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2"/>
      <c r="P50" s="3"/>
      <c r="Q50" s="32"/>
      <c r="R50" s="3"/>
      <c r="S50" s="32"/>
      <c r="T50" s="3"/>
      <c r="U50" s="32"/>
      <c r="V50" s="3"/>
      <c r="W50" s="32"/>
      <c r="X50" s="18"/>
    </row>
    <row r="51" spans="1:24" s="42" customFormat="1" ht="89.25" x14ac:dyDescent="0.25">
      <c r="A51" s="20" t="s">
        <v>57</v>
      </c>
      <c r="B51" s="21" t="s">
        <v>61</v>
      </c>
      <c r="C51" s="18" t="s">
        <v>17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2"/>
      <c r="P51" s="3">
        <v>0</v>
      </c>
      <c r="Q51" s="32"/>
      <c r="R51" s="3">
        <v>0</v>
      </c>
      <c r="S51" s="32"/>
      <c r="T51" s="3">
        <v>0</v>
      </c>
      <c r="U51" s="32"/>
      <c r="V51" s="3">
        <v>0</v>
      </c>
      <c r="W51" s="32"/>
      <c r="X51" s="18"/>
    </row>
    <row r="52" spans="1:24" s="42" customFormat="1" x14ac:dyDescent="0.25">
      <c r="A52" s="20" t="s">
        <v>19</v>
      </c>
      <c r="B52" s="21" t="s">
        <v>19</v>
      </c>
      <c r="C52" s="18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2"/>
      <c r="P52" s="3"/>
      <c r="Q52" s="32"/>
      <c r="R52" s="3"/>
      <c r="S52" s="32"/>
      <c r="T52" s="3"/>
      <c r="U52" s="32"/>
      <c r="V52" s="3"/>
      <c r="W52" s="32"/>
      <c r="X52" s="18"/>
    </row>
    <row r="53" spans="1:24" s="42" customFormat="1" ht="38.25" x14ac:dyDescent="0.25">
      <c r="A53" s="20" t="s">
        <v>62</v>
      </c>
      <c r="B53" s="21" t="s">
        <v>58</v>
      </c>
      <c r="C53" s="18" t="s">
        <v>17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2"/>
      <c r="P53" s="3">
        <v>0</v>
      </c>
      <c r="Q53" s="32"/>
      <c r="R53" s="3">
        <v>0</v>
      </c>
      <c r="S53" s="32"/>
      <c r="T53" s="3">
        <v>0</v>
      </c>
      <c r="U53" s="32"/>
      <c r="V53" s="3">
        <v>0</v>
      </c>
      <c r="W53" s="32"/>
      <c r="X53" s="18"/>
    </row>
    <row r="54" spans="1:24" s="42" customFormat="1" ht="102" x14ac:dyDescent="0.25">
      <c r="A54" s="20" t="s">
        <v>62</v>
      </c>
      <c r="B54" s="21" t="s">
        <v>59</v>
      </c>
      <c r="C54" s="18" t="s">
        <v>17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2"/>
      <c r="P54" s="3">
        <v>0</v>
      </c>
      <c r="Q54" s="32"/>
      <c r="R54" s="3">
        <v>0</v>
      </c>
      <c r="S54" s="32"/>
      <c r="T54" s="3">
        <v>0</v>
      </c>
      <c r="U54" s="32"/>
      <c r="V54" s="3">
        <v>0</v>
      </c>
      <c r="W54" s="32"/>
      <c r="X54" s="18"/>
    </row>
    <row r="55" spans="1:24" s="42" customFormat="1" x14ac:dyDescent="0.25">
      <c r="A55" s="20" t="s">
        <v>19</v>
      </c>
      <c r="B55" s="21" t="s">
        <v>19</v>
      </c>
      <c r="C55" s="18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2"/>
      <c r="P55" s="3"/>
      <c r="Q55" s="32"/>
      <c r="R55" s="3"/>
      <c r="S55" s="32"/>
      <c r="T55" s="3"/>
      <c r="U55" s="32"/>
      <c r="V55" s="3"/>
      <c r="W55" s="32"/>
      <c r="X55" s="18"/>
    </row>
    <row r="56" spans="1:24" s="42" customFormat="1" ht="89.25" x14ac:dyDescent="0.25">
      <c r="A56" s="20" t="s">
        <v>62</v>
      </c>
      <c r="B56" s="21" t="s">
        <v>60</v>
      </c>
      <c r="C56" s="18" t="s">
        <v>17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2"/>
      <c r="P56" s="3">
        <v>0</v>
      </c>
      <c r="Q56" s="32"/>
      <c r="R56" s="3">
        <v>0</v>
      </c>
      <c r="S56" s="32"/>
      <c r="T56" s="3">
        <v>0</v>
      </c>
      <c r="U56" s="32"/>
      <c r="V56" s="3">
        <v>0</v>
      </c>
      <c r="W56" s="32"/>
      <c r="X56" s="18"/>
    </row>
    <row r="57" spans="1:24" s="42" customFormat="1" x14ac:dyDescent="0.25">
      <c r="A57" s="20" t="s">
        <v>19</v>
      </c>
      <c r="B57" s="21" t="s">
        <v>19</v>
      </c>
      <c r="C57" s="18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2"/>
      <c r="P57" s="3"/>
      <c r="Q57" s="32"/>
      <c r="R57" s="3"/>
      <c r="S57" s="32"/>
      <c r="T57" s="3"/>
      <c r="U57" s="32"/>
      <c r="V57" s="3"/>
      <c r="W57" s="32"/>
      <c r="X57" s="18"/>
    </row>
    <row r="58" spans="1:24" s="42" customFormat="1" ht="89.25" x14ac:dyDescent="0.25">
      <c r="A58" s="20" t="s">
        <v>62</v>
      </c>
      <c r="B58" s="21" t="s">
        <v>63</v>
      </c>
      <c r="C58" s="18" t="s">
        <v>17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2"/>
      <c r="P58" s="3">
        <v>0</v>
      </c>
      <c r="Q58" s="32"/>
      <c r="R58" s="3">
        <v>0</v>
      </c>
      <c r="S58" s="32"/>
      <c r="T58" s="3">
        <v>0</v>
      </c>
      <c r="U58" s="32"/>
      <c r="V58" s="3">
        <v>0</v>
      </c>
      <c r="W58" s="32"/>
      <c r="X58" s="18"/>
    </row>
    <row r="59" spans="1:24" s="42" customFormat="1" x14ac:dyDescent="0.25">
      <c r="A59" s="20" t="s">
        <v>19</v>
      </c>
      <c r="B59" s="21" t="s">
        <v>19</v>
      </c>
      <c r="C59" s="18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2"/>
      <c r="P59" s="3"/>
      <c r="Q59" s="32"/>
      <c r="R59" s="3"/>
      <c r="S59" s="32"/>
      <c r="T59" s="3"/>
      <c r="U59" s="32"/>
      <c r="V59" s="3"/>
      <c r="W59" s="32"/>
      <c r="X59" s="18"/>
    </row>
    <row r="60" spans="1:24" s="42" customFormat="1" ht="76.5" x14ac:dyDescent="0.25">
      <c r="A60" s="20" t="s">
        <v>64</v>
      </c>
      <c r="B60" s="21" t="s">
        <v>65</v>
      </c>
      <c r="C60" s="18" t="s">
        <v>17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2"/>
      <c r="P60" s="3">
        <v>0</v>
      </c>
      <c r="Q60" s="32"/>
      <c r="R60" s="3">
        <v>0</v>
      </c>
      <c r="S60" s="32"/>
      <c r="T60" s="3">
        <v>0</v>
      </c>
      <c r="U60" s="32"/>
      <c r="V60" s="3">
        <v>0</v>
      </c>
      <c r="W60" s="32"/>
      <c r="X60" s="18"/>
    </row>
    <row r="61" spans="1:24" s="42" customFormat="1" ht="63.75" x14ac:dyDescent="0.25">
      <c r="A61" s="20" t="s">
        <v>66</v>
      </c>
      <c r="B61" s="21" t="s">
        <v>67</v>
      </c>
      <c r="C61" s="18" t="s">
        <v>17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2"/>
      <c r="P61" s="3">
        <v>0</v>
      </c>
      <c r="Q61" s="32"/>
      <c r="R61" s="3">
        <v>0</v>
      </c>
      <c r="S61" s="32"/>
      <c r="T61" s="3">
        <v>0</v>
      </c>
      <c r="U61" s="32"/>
      <c r="V61" s="3">
        <v>0</v>
      </c>
      <c r="W61" s="32"/>
      <c r="X61" s="18"/>
    </row>
    <row r="62" spans="1:24" s="42" customFormat="1" x14ac:dyDescent="0.25">
      <c r="A62" s="20" t="s">
        <v>19</v>
      </c>
      <c r="B62" s="21" t="s">
        <v>19</v>
      </c>
      <c r="C62" s="18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2"/>
      <c r="P62" s="3"/>
      <c r="Q62" s="32"/>
      <c r="R62" s="3"/>
      <c r="S62" s="32"/>
      <c r="T62" s="3"/>
      <c r="U62" s="32"/>
      <c r="V62" s="3"/>
      <c r="W62" s="32"/>
      <c r="X62" s="18"/>
    </row>
    <row r="63" spans="1:24" s="42" customFormat="1" ht="63.75" x14ac:dyDescent="0.25">
      <c r="A63" s="20" t="s">
        <v>68</v>
      </c>
      <c r="B63" s="21" t="s">
        <v>69</v>
      </c>
      <c r="C63" s="18" t="s">
        <v>17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2"/>
      <c r="P63" s="3">
        <v>0</v>
      </c>
      <c r="Q63" s="32"/>
      <c r="R63" s="3">
        <v>0</v>
      </c>
      <c r="S63" s="32"/>
      <c r="T63" s="3">
        <v>0</v>
      </c>
      <c r="U63" s="32"/>
      <c r="V63" s="3">
        <v>0</v>
      </c>
      <c r="W63" s="32"/>
      <c r="X63" s="18"/>
    </row>
    <row r="64" spans="1:24" s="42" customFormat="1" x14ac:dyDescent="0.25">
      <c r="A64" s="20" t="s">
        <v>19</v>
      </c>
      <c r="B64" s="21" t="s">
        <v>19</v>
      </c>
      <c r="C64" s="18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2"/>
      <c r="P64" s="3"/>
      <c r="Q64" s="32"/>
      <c r="R64" s="3"/>
      <c r="S64" s="32"/>
      <c r="T64" s="3"/>
      <c r="U64" s="32"/>
      <c r="V64" s="3"/>
      <c r="W64" s="32"/>
      <c r="X64" s="18"/>
    </row>
    <row r="65" spans="1:24" s="42" customFormat="1" ht="38.25" x14ac:dyDescent="0.25">
      <c r="A65" s="26" t="s">
        <v>20</v>
      </c>
      <c r="B65" s="27" t="s">
        <v>70</v>
      </c>
      <c r="C65" s="16" t="s">
        <v>17</v>
      </c>
      <c r="D65" s="2">
        <f t="shared" ref="D65:N65" si="59">D66+D84+D94+D112</f>
        <v>14.653</v>
      </c>
      <c r="E65" s="2">
        <f t="shared" si="59"/>
        <v>0</v>
      </c>
      <c r="F65" s="2">
        <f t="shared" si="59"/>
        <v>0</v>
      </c>
      <c r="G65" s="2">
        <f t="shared" si="59"/>
        <v>12.317599999999999</v>
      </c>
      <c r="H65" s="2">
        <f t="shared" si="59"/>
        <v>2.3353999999999999</v>
      </c>
      <c r="I65" s="2">
        <f t="shared" si="59"/>
        <v>15.110199999999999</v>
      </c>
      <c r="J65" s="2">
        <f t="shared" si="59"/>
        <v>0</v>
      </c>
      <c r="K65" s="2">
        <f t="shared" si="59"/>
        <v>0</v>
      </c>
      <c r="L65" s="2">
        <f t="shared" si="59"/>
        <v>12.735099999999999</v>
      </c>
      <c r="M65" s="2">
        <f t="shared" si="59"/>
        <v>2.3751000000000007</v>
      </c>
      <c r="N65" s="2">
        <f t="shared" si="59"/>
        <v>0.45720000000000016</v>
      </c>
      <c r="O65" s="31"/>
      <c r="P65" s="2">
        <f>P66+P84+P94+P112</f>
        <v>0</v>
      </c>
      <c r="Q65" s="31"/>
      <c r="R65" s="2">
        <f>R66+R84+R94+R112</f>
        <v>0</v>
      </c>
      <c r="S65" s="31"/>
      <c r="T65" s="2">
        <f>T66+T84+T94+T112</f>
        <v>0.41750000000000026</v>
      </c>
      <c r="U65" s="31"/>
      <c r="V65" s="2">
        <f>V66+V84+V94+V112</f>
        <v>3.9699999999999902E-2</v>
      </c>
      <c r="W65" s="31"/>
      <c r="X65" s="16"/>
    </row>
    <row r="66" spans="1:24" s="42" customFormat="1" ht="63.75" x14ac:dyDescent="0.25">
      <c r="A66" s="20" t="s">
        <v>71</v>
      </c>
      <c r="B66" s="21" t="s">
        <v>72</v>
      </c>
      <c r="C66" s="18" t="s">
        <v>17</v>
      </c>
      <c r="D66" s="3">
        <f t="shared" ref="D66:N66" si="60">D67+D82</f>
        <v>6.5760000000000005</v>
      </c>
      <c r="E66" s="3">
        <f t="shared" si="60"/>
        <v>0</v>
      </c>
      <c r="F66" s="3">
        <f t="shared" si="60"/>
        <v>0</v>
      </c>
      <c r="G66" s="3">
        <f t="shared" si="60"/>
        <v>4.2405999999999997</v>
      </c>
      <c r="H66" s="3">
        <f t="shared" si="60"/>
        <v>2.3353999999999999</v>
      </c>
      <c r="I66" s="3">
        <f t="shared" si="60"/>
        <v>6.577</v>
      </c>
      <c r="J66" s="3">
        <f t="shared" si="60"/>
        <v>0</v>
      </c>
      <c r="K66" s="3">
        <f t="shared" si="60"/>
        <v>0</v>
      </c>
      <c r="L66" s="3">
        <f t="shared" si="60"/>
        <v>4.4903000000000004</v>
      </c>
      <c r="M66" s="3">
        <f t="shared" si="60"/>
        <v>2.0867000000000004</v>
      </c>
      <c r="N66" s="3">
        <f t="shared" si="60"/>
        <v>9.9999999999969558E-4</v>
      </c>
      <c r="O66" s="32"/>
      <c r="P66" s="3">
        <f>P67+P82</f>
        <v>0</v>
      </c>
      <c r="Q66" s="32"/>
      <c r="R66" s="3">
        <f>R67+R82</f>
        <v>0</v>
      </c>
      <c r="S66" s="32"/>
      <c r="T66" s="3">
        <f>T67+T82</f>
        <v>0.24969999999999981</v>
      </c>
      <c r="U66" s="32"/>
      <c r="V66" s="3">
        <f>V67+V82</f>
        <v>-0.24870000000000009</v>
      </c>
      <c r="W66" s="32"/>
      <c r="X66" s="18"/>
    </row>
    <row r="67" spans="1:24" s="42" customFormat="1" ht="25.5" x14ac:dyDescent="0.25">
      <c r="A67" s="20" t="s">
        <v>73</v>
      </c>
      <c r="B67" s="21" t="s">
        <v>74</v>
      </c>
      <c r="C67" s="18" t="s">
        <v>17</v>
      </c>
      <c r="D67" s="3">
        <f t="shared" ref="D67:N67" si="61">SUM(D68:D81)</f>
        <v>6.5760000000000005</v>
      </c>
      <c r="E67" s="3">
        <f t="shared" si="61"/>
        <v>0</v>
      </c>
      <c r="F67" s="3">
        <f t="shared" si="61"/>
        <v>0</v>
      </c>
      <c r="G67" s="3">
        <f t="shared" si="61"/>
        <v>4.2405999999999997</v>
      </c>
      <c r="H67" s="3">
        <f t="shared" si="61"/>
        <v>2.3353999999999999</v>
      </c>
      <c r="I67" s="3">
        <f t="shared" si="61"/>
        <v>6.577</v>
      </c>
      <c r="J67" s="3">
        <f t="shared" si="61"/>
        <v>0</v>
      </c>
      <c r="K67" s="3">
        <f t="shared" si="61"/>
        <v>0</v>
      </c>
      <c r="L67" s="3">
        <f t="shared" si="61"/>
        <v>4.4903000000000004</v>
      </c>
      <c r="M67" s="3">
        <f t="shared" si="61"/>
        <v>2.0867000000000004</v>
      </c>
      <c r="N67" s="3">
        <f t="shared" si="61"/>
        <v>9.9999999999969558E-4</v>
      </c>
      <c r="O67" s="32"/>
      <c r="P67" s="3">
        <f>SUM(P68:P81)</f>
        <v>0</v>
      </c>
      <c r="Q67" s="32"/>
      <c r="R67" s="3">
        <f>SUM(R68:R81)</f>
        <v>0</v>
      </c>
      <c r="S67" s="32"/>
      <c r="T67" s="3">
        <f>SUM(T68:T81)</f>
        <v>0.24969999999999981</v>
      </c>
      <c r="U67" s="32"/>
      <c r="V67" s="3">
        <f>SUM(V68:V81)</f>
        <v>-0.24870000000000009</v>
      </c>
      <c r="W67" s="32"/>
      <c r="X67" s="18"/>
    </row>
    <row r="68" spans="1:24" s="42" customFormat="1" ht="38.25" x14ac:dyDescent="0.25">
      <c r="A68" s="22" t="s">
        <v>73</v>
      </c>
      <c r="B68" s="23" t="s">
        <v>157</v>
      </c>
      <c r="C68" s="24" t="s">
        <v>128</v>
      </c>
      <c r="D68" s="4">
        <f t="shared" ref="D68:D80" si="62">IF(ISERROR(E68+F68+G68+H68),"нд",E68+F68+G68+H68)</f>
        <v>0.2198</v>
      </c>
      <c r="E68" s="4">
        <v>0</v>
      </c>
      <c r="F68" s="4">
        <v>0</v>
      </c>
      <c r="G68" s="4">
        <v>0</v>
      </c>
      <c r="H68" s="4">
        <v>0.2198</v>
      </c>
      <c r="I68" s="4">
        <f t="shared" ref="I68:I80" si="63">SUM(J68:M68)</f>
        <v>0.189</v>
      </c>
      <c r="J68" s="4">
        <v>0</v>
      </c>
      <c r="K68" s="4">
        <v>0</v>
      </c>
      <c r="L68" s="4">
        <v>0</v>
      </c>
      <c r="M68" s="4">
        <v>0.189</v>
      </c>
      <c r="N68" s="4">
        <f t="shared" ref="N68:N79" si="64">IF(ISERROR(P68+R68+T68+V68),"нд",P68+R68+T68+V68)</f>
        <v>-3.0799999999999994E-2</v>
      </c>
      <c r="O68" s="33">
        <f t="shared" ref="O68:O79" si="65">IF(N68="нд","нд",IFERROR(N68/D68*100,IF(I68&gt;0,100,0)))</f>
        <v>-14.012738853503182</v>
      </c>
      <c r="P68" s="4">
        <f t="shared" ref="P68:P79" si="66">IF(ISERROR(J68-E68),"нд",J68-E68)</f>
        <v>0</v>
      </c>
      <c r="Q68" s="33">
        <f t="shared" ref="Q68:Q79" si="67">IF(P68="нд","нд",IFERROR(P68/E68*100,IF(J68&gt;0,100,0)))</f>
        <v>0</v>
      </c>
      <c r="R68" s="4">
        <f t="shared" ref="R68:R79" si="68">IF(ISERROR(K68-F68),"нд",K68-F68)</f>
        <v>0</v>
      </c>
      <c r="S68" s="33">
        <f t="shared" ref="S68:S79" si="69">IF(R68="нд","нд",IFERROR(R68/F68*100,IF(K68&gt;0,100,0)))</f>
        <v>0</v>
      </c>
      <c r="T68" s="4">
        <f t="shared" ref="T68:T79" si="70">IF(ISERROR(L68-G68),"нд",L68-G68)</f>
        <v>0</v>
      </c>
      <c r="U68" s="33">
        <f t="shared" ref="U68:U79" si="71">IF(T68="нд","нд",IFERROR(T68/G68*100,IF(L68&gt;0,100,0)))</f>
        <v>0</v>
      </c>
      <c r="V68" s="4">
        <f t="shared" ref="V68:V79" si="72">IF(ISERROR(M68-H68),"нд",M68-H68)</f>
        <v>-3.0799999999999994E-2</v>
      </c>
      <c r="W68" s="33">
        <f t="shared" ref="W68:W79" si="73">IF(V68="нд","нд",IFERROR(V68/H68*100,IF(M68&gt;0,100,0)))</f>
        <v>-14.012738853503182</v>
      </c>
      <c r="X68" s="37" t="s">
        <v>186</v>
      </c>
    </row>
    <row r="69" spans="1:24" s="42" customFormat="1" ht="38.25" x14ac:dyDescent="0.25">
      <c r="A69" s="22" t="s">
        <v>73</v>
      </c>
      <c r="B69" s="23" t="s">
        <v>158</v>
      </c>
      <c r="C69" s="24" t="s">
        <v>136</v>
      </c>
      <c r="D69" s="4">
        <f t="shared" ref="D69:D72" si="74">IF(ISERROR(E69+F69+G69+H69),"нд",E69+F69+G69+H69)</f>
        <v>0.27510000000000001</v>
      </c>
      <c r="E69" s="4">
        <v>0</v>
      </c>
      <c r="F69" s="4">
        <v>0</v>
      </c>
      <c r="G69" s="4">
        <v>0</v>
      </c>
      <c r="H69" s="4">
        <v>0.27510000000000001</v>
      </c>
      <c r="I69" s="4">
        <f t="shared" ref="I69:I72" si="75">SUM(J69:M69)</f>
        <v>0.23019999999999999</v>
      </c>
      <c r="J69" s="4">
        <v>0</v>
      </c>
      <c r="K69" s="4">
        <v>0</v>
      </c>
      <c r="L69" s="4">
        <v>0</v>
      </c>
      <c r="M69" s="4">
        <v>0.23019999999999999</v>
      </c>
      <c r="N69" s="4">
        <f t="shared" si="64"/>
        <v>-4.4900000000000023E-2</v>
      </c>
      <c r="O69" s="33">
        <f t="shared" si="65"/>
        <v>-16.321337695383505</v>
      </c>
      <c r="P69" s="4">
        <f t="shared" si="66"/>
        <v>0</v>
      </c>
      <c r="Q69" s="33">
        <f t="shared" si="67"/>
        <v>0</v>
      </c>
      <c r="R69" s="4">
        <f t="shared" si="68"/>
        <v>0</v>
      </c>
      <c r="S69" s="33">
        <f t="shared" si="69"/>
        <v>0</v>
      </c>
      <c r="T69" s="4">
        <f t="shared" si="70"/>
        <v>0</v>
      </c>
      <c r="U69" s="33">
        <f t="shared" si="71"/>
        <v>0</v>
      </c>
      <c r="V69" s="4">
        <f t="shared" si="72"/>
        <v>-4.4900000000000023E-2</v>
      </c>
      <c r="W69" s="33">
        <f t="shared" si="73"/>
        <v>-16.321337695383505</v>
      </c>
      <c r="X69" s="37" t="s">
        <v>186</v>
      </c>
    </row>
    <row r="70" spans="1:24" s="42" customFormat="1" ht="38.25" x14ac:dyDescent="0.25">
      <c r="A70" s="22" t="s">
        <v>73</v>
      </c>
      <c r="B70" s="23" t="s">
        <v>137</v>
      </c>
      <c r="C70" s="24" t="s">
        <v>138</v>
      </c>
      <c r="D70" s="4">
        <f t="shared" si="74"/>
        <v>0.35680000000000001</v>
      </c>
      <c r="E70" s="4">
        <v>0</v>
      </c>
      <c r="F70" s="4">
        <v>0</v>
      </c>
      <c r="G70" s="4">
        <v>0</v>
      </c>
      <c r="H70" s="4">
        <v>0.35680000000000001</v>
      </c>
      <c r="I70" s="4">
        <f t="shared" si="75"/>
        <v>0.28949999999999998</v>
      </c>
      <c r="J70" s="4">
        <v>0</v>
      </c>
      <c r="K70" s="4">
        <v>0</v>
      </c>
      <c r="L70" s="4">
        <v>0</v>
      </c>
      <c r="M70" s="4">
        <v>0.28949999999999998</v>
      </c>
      <c r="N70" s="4">
        <f t="shared" si="64"/>
        <v>-6.7300000000000026E-2</v>
      </c>
      <c r="O70" s="33">
        <f t="shared" si="65"/>
        <v>-18.862107623318391</v>
      </c>
      <c r="P70" s="4">
        <f t="shared" si="66"/>
        <v>0</v>
      </c>
      <c r="Q70" s="33">
        <f t="shared" si="67"/>
        <v>0</v>
      </c>
      <c r="R70" s="4">
        <f t="shared" si="68"/>
        <v>0</v>
      </c>
      <c r="S70" s="33">
        <f t="shared" si="69"/>
        <v>0</v>
      </c>
      <c r="T70" s="4">
        <f t="shared" si="70"/>
        <v>0</v>
      </c>
      <c r="U70" s="33">
        <f t="shared" si="71"/>
        <v>0</v>
      </c>
      <c r="V70" s="4">
        <f t="shared" si="72"/>
        <v>-6.7300000000000026E-2</v>
      </c>
      <c r="W70" s="33">
        <f t="shared" si="73"/>
        <v>-18.862107623318391</v>
      </c>
      <c r="X70" s="37" t="s">
        <v>186</v>
      </c>
    </row>
    <row r="71" spans="1:24" s="42" customFormat="1" ht="38.25" x14ac:dyDescent="0.25">
      <c r="A71" s="22" t="s">
        <v>73</v>
      </c>
      <c r="B71" s="23" t="s">
        <v>139</v>
      </c>
      <c r="C71" s="24" t="s">
        <v>140</v>
      </c>
      <c r="D71" s="4">
        <f t="shared" si="74"/>
        <v>0.35680000000000001</v>
      </c>
      <c r="E71" s="4">
        <v>0</v>
      </c>
      <c r="F71" s="4">
        <v>0</v>
      </c>
      <c r="G71" s="4">
        <v>0</v>
      </c>
      <c r="H71" s="4">
        <v>0.35680000000000001</v>
      </c>
      <c r="I71" s="4">
        <f t="shared" si="75"/>
        <v>0.28949999999999998</v>
      </c>
      <c r="J71" s="4">
        <v>0</v>
      </c>
      <c r="K71" s="4">
        <v>0</v>
      </c>
      <c r="L71" s="4">
        <v>0</v>
      </c>
      <c r="M71" s="4">
        <v>0.28949999999999998</v>
      </c>
      <c r="N71" s="4">
        <f t="shared" ref="N71:N72" si="76">IF(ISERROR(P71+R71+T71+V71),"нд",P71+R71+T71+V71)</f>
        <v>-6.7300000000000026E-2</v>
      </c>
      <c r="O71" s="33">
        <f t="shared" ref="O71:O72" si="77">IF(N71="нд","нд",IFERROR(N71/D71*100,IF(I71&gt;0,100,0)))</f>
        <v>-18.862107623318391</v>
      </c>
      <c r="P71" s="4">
        <f t="shared" ref="P71:P72" si="78">IF(ISERROR(J71-E71),"нд",J71-E71)</f>
        <v>0</v>
      </c>
      <c r="Q71" s="33">
        <f t="shared" ref="Q71:Q72" si="79">IF(P71="нд","нд",IFERROR(P71/E71*100,IF(J71&gt;0,100,0)))</f>
        <v>0</v>
      </c>
      <c r="R71" s="4">
        <f t="shared" ref="R71:R72" si="80">IF(ISERROR(K71-F71),"нд",K71-F71)</f>
        <v>0</v>
      </c>
      <c r="S71" s="33">
        <f t="shared" ref="S71:S72" si="81">IF(R71="нд","нд",IFERROR(R71/F71*100,IF(K71&gt;0,100,0)))</f>
        <v>0</v>
      </c>
      <c r="T71" s="4">
        <f t="shared" ref="T71:T72" si="82">IF(ISERROR(L71-G71),"нд",L71-G71)</f>
        <v>0</v>
      </c>
      <c r="U71" s="33">
        <f t="shared" ref="U71:U72" si="83">IF(T71="нд","нд",IFERROR(T71/G71*100,IF(L71&gt;0,100,0)))</f>
        <v>0</v>
      </c>
      <c r="V71" s="4">
        <f t="shared" ref="V71:V72" si="84">IF(ISERROR(M71-H71),"нд",M71-H71)</f>
        <v>-6.7300000000000026E-2</v>
      </c>
      <c r="W71" s="33">
        <f t="shared" ref="W71:W72" si="85">IF(V71="нд","нд",IFERROR(V71/H71*100,IF(M71&gt;0,100,0)))</f>
        <v>-18.862107623318391</v>
      </c>
      <c r="X71" s="37" t="s">
        <v>186</v>
      </c>
    </row>
    <row r="72" spans="1:24" s="42" customFormat="1" ht="38.25" x14ac:dyDescent="0.25">
      <c r="A72" s="22" t="s">
        <v>73</v>
      </c>
      <c r="B72" s="23" t="s">
        <v>159</v>
      </c>
      <c r="C72" s="24" t="s">
        <v>129</v>
      </c>
      <c r="D72" s="4">
        <f t="shared" si="74"/>
        <v>0.2198</v>
      </c>
      <c r="E72" s="4">
        <v>0</v>
      </c>
      <c r="F72" s="4">
        <v>0</v>
      </c>
      <c r="G72" s="4">
        <v>0</v>
      </c>
      <c r="H72" s="4">
        <v>0.2198</v>
      </c>
      <c r="I72" s="4">
        <f t="shared" si="75"/>
        <v>0.19539999999999999</v>
      </c>
      <c r="J72" s="4">
        <v>0</v>
      </c>
      <c r="K72" s="4">
        <v>0</v>
      </c>
      <c r="L72" s="4">
        <v>0</v>
      </c>
      <c r="M72" s="4">
        <v>0.19539999999999999</v>
      </c>
      <c r="N72" s="4">
        <f t="shared" si="76"/>
        <v>-2.4400000000000005E-2</v>
      </c>
      <c r="O72" s="33">
        <f t="shared" si="77"/>
        <v>-11.10100090991811</v>
      </c>
      <c r="P72" s="4">
        <f t="shared" si="78"/>
        <v>0</v>
      </c>
      <c r="Q72" s="33">
        <f t="shared" si="79"/>
        <v>0</v>
      </c>
      <c r="R72" s="4">
        <f t="shared" si="80"/>
        <v>0</v>
      </c>
      <c r="S72" s="33">
        <f t="shared" si="81"/>
        <v>0</v>
      </c>
      <c r="T72" s="4">
        <f t="shared" si="82"/>
        <v>0</v>
      </c>
      <c r="U72" s="33">
        <f t="shared" si="83"/>
        <v>0</v>
      </c>
      <c r="V72" s="4">
        <f t="shared" si="84"/>
        <v>-2.4400000000000005E-2</v>
      </c>
      <c r="W72" s="33">
        <f t="shared" si="85"/>
        <v>-11.10100090991811</v>
      </c>
      <c r="X72" s="37" t="s">
        <v>186</v>
      </c>
    </row>
    <row r="73" spans="1:24" s="42" customFormat="1" ht="38.25" x14ac:dyDescent="0.25">
      <c r="A73" s="22" t="s">
        <v>73</v>
      </c>
      <c r="B73" s="23" t="s">
        <v>160</v>
      </c>
      <c r="C73" s="24" t="s">
        <v>161</v>
      </c>
      <c r="D73" s="4">
        <f t="shared" si="62"/>
        <v>0.35680000000000001</v>
      </c>
      <c r="E73" s="4">
        <v>0</v>
      </c>
      <c r="F73" s="4">
        <v>0</v>
      </c>
      <c r="G73" s="4">
        <v>0</v>
      </c>
      <c r="H73" s="4">
        <v>0.35680000000000001</v>
      </c>
      <c r="I73" s="4">
        <f t="shared" si="63"/>
        <v>0.29759999999999998</v>
      </c>
      <c r="J73" s="4">
        <v>0</v>
      </c>
      <c r="K73" s="4">
        <v>0</v>
      </c>
      <c r="L73" s="4">
        <v>0</v>
      </c>
      <c r="M73" s="4">
        <v>0.29759999999999998</v>
      </c>
      <c r="N73" s="4">
        <f t="shared" ref="N73:N78" si="86">IF(ISERROR(P73+R73+T73+V73),"нд",P73+R73+T73+V73)</f>
        <v>-5.920000000000003E-2</v>
      </c>
      <c r="O73" s="33">
        <f t="shared" ref="O73:O78" si="87">IF(N73="нд","нд",IFERROR(N73/D73*100,IF(I73&gt;0,100,0)))</f>
        <v>-16.591928251121086</v>
      </c>
      <c r="P73" s="4">
        <f t="shared" ref="P73:P78" si="88">IF(ISERROR(J73-E73),"нд",J73-E73)</f>
        <v>0</v>
      </c>
      <c r="Q73" s="33">
        <f t="shared" ref="Q73:Q78" si="89">IF(P73="нд","нд",IFERROR(P73/E73*100,IF(J73&gt;0,100,0)))</f>
        <v>0</v>
      </c>
      <c r="R73" s="4">
        <f t="shared" ref="R73:R78" si="90">IF(ISERROR(K73-F73),"нд",K73-F73)</f>
        <v>0</v>
      </c>
      <c r="S73" s="33">
        <f t="shared" ref="S73:S78" si="91">IF(R73="нд","нд",IFERROR(R73/F73*100,IF(K73&gt;0,100,0)))</f>
        <v>0</v>
      </c>
      <c r="T73" s="4">
        <f t="shared" ref="T73:T78" si="92">IF(ISERROR(L73-G73),"нд",L73-G73)</f>
        <v>0</v>
      </c>
      <c r="U73" s="33">
        <f t="shared" ref="U73:U78" si="93">IF(T73="нд","нд",IFERROR(T73/G73*100,IF(L73&gt;0,100,0)))</f>
        <v>0</v>
      </c>
      <c r="V73" s="4">
        <f t="shared" ref="V73:V78" si="94">IF(ISERROR(M73-H73),"нд",M73-H73)</f>
        <v>-5.920000000000003E-2</v>
      </c>
      <c r="W73" s="33">
        <f t="shared" ref="W73:W78" si="95">IF(V73="нд","нд",IFERROR(V73/H73*100,IF(M73&gt;0,100,0)))</f>
        <v>-16.591928251121086</v>
      </c>
      <c r="X73" s="37" t="s">
        <v>186</v>
      </c>
    </row>
    <row r="74" spans="1:24" s="42" customFormat="1" ht="38.25" x14ac:dyDescent="0.25">
      <c r="A74" s="22" t="s">
        <v>73</v>
      </c>
      <c r="B74" s="23" t="s">
        <v>162</v>
      </c>
      <c r="C74" s="24" t="s">
        <v>141</v>
      </c>
      <c r="D74" s="4">
        <f t="shared" si="62"/>
        <v>0.27529999999999999</v>
      </c>
      <c r="E74" s="4">
        <v>0</v>
      </c>
      <c r="F74" s="4">
        <v>0</v>
      </c>
      <c r="G74" s="4">
        <v>0</v>
      </c>
      <c r="H74" s="4">
        <v>0.27529999999999999</v>
      </c>
      <c r="I74" s="4">
        <f t="shared" si="63"/>
        <v>0.27529999999999999</v>
      </c>
      <c r="J74" s="4">
        <v>0</v>
      </c>
      <c r="K74" s="4">
        <v>0</v>
      </c>
      <c r="L74" s="4">
        <v>0</v>
      </c>
      <c r="M74" s="4">
        <v>0.27529999999999999</v>
      </c>
      <c r="N74" s="4">
        <f t="shared" ref="N74:N76" si="96">IF(ISERROR(P74+R74+T74+V74),"нд",P74+R74+T74+V74)</f>
        <v>0</v>
      </c>
      <c r="O74" s="33">
        <f t="shared" ref="O74:O76" si="97">IF(N74="нд","нд",IFERROR(N74/D74*100,IF(I74&gt;0,100,0)))</f>
        <v>0</v>
      </c>
      <c r="P74" s="4">
        <f t="shared" ref="P74:P76" si="98">IF(ISERROR(J74-E74),"нд",J74-E74)</f>
        <v>0</v>
      </c>
      <c r="Q74" s="33">
        <f t="shared" ref="Q74:Q76" si="99">IF(P74="нд","нд",IFERROR(P74/E74*100,IF(J74&gt;0,100,0)))</f>
        <v>0</v>
      </c>
      <c r="R74" s="4">
        <f t="shared" ref="R74:R76" si="100">IF(ISERROR(K74-F74),"нд",K74-F74)</f>
        <v>0</v>
      </c>
      <c r="S74" s="33">
        <f t="shared" ref="S74:S76" si="101">IF(R74="нд","нд",IFERROR(R74/F74*100,IF(K74&gt;0,100,0)))</f>
        <v>0</v>
      </c>
      <c r="T74" s="4">
        <f t="shared" ref="T74:T76" si="102">IF(ISERROR(L74-G74),"нд",L74-G74)</f>
        <v>0</v>
      </c>
      <c r="U74" s="33">
        <f t="shared" ref="U74:U76" si="103">IF(T74="нд","нд",IFERROR(T74/G74*100,IF(L74&gt;0,100,0)))</f>
        <v>0</v>
      </c>
      <c r="V74" s="4">
        <f t="shared" ref="V74:V76" si="104">IF(ISERROR(M74-H74),"нд",M74-H74)</f>
        <v>0</v>
      </c>
      <c r="W74" s="33">
        <f t="shared" ref="W74:W76" si="105">IF(V74="нд","нд",IFERROR(V74/H74*100,IF(M74&gt;0,100,0)))</f>
        <v>0</v>
      </c>
      <c r="X74" s="4"/>
    </row>
    <row r="75" spans="1:24" s="42" customFormat="1" ht="38.25" x14ac:dyDescent="0.25">
      <c r="A75" s="22" t="s">
        <v>73</v>
      </c>
      <c r="B75" s="23" t="s">
        <v>163</v>
      </c>
      <c r="C75" s="24" t="s">
        <v>164</v>
      </c>
      <c r="D75" s="4">
        <f t="shared" si="62"/>
        <v>0.27500000000000002</v>
      </c>
      <c r="E75" s="4">
        <v>0</v>
      </c>
      <c r="F75" s="4">
        <v>0</v>
      </c>
      <c r="G75" s="4">
        <v>0</v>
      </c>
      <c r="H75" s="4">
        <v>0.27500000000000002</v>
      </c>
      <c r="I75" s="4">
        <f t="shared" si="63"/>
        <v>0.27450000000000002</v>
      </c>
      <c r="J75" s="4">
        <v>0</v>
      </c>
      <c r="K75" s="4">
        <v>0</v>
      </c>
      <c r="L75" s="4">
        <v>0</v>
      </c>
      <c r="M75" s="4">
        <v>0.27450000000000002</v>
      </c>
      <c r="N75" s="4">
        <f t="shared" si="96"/>
        <v>-5.0000000000000044E-4</v>
      </c>
      <c r="O75" s="33">
        <f t="shared" si="97"/>
        <v>-0.18181818181818196</v>
      </c>
      <c r="P75" s="4">
        <f t="shared" si="98"/>
        <v>0</v>
      </c>
      <c r="Q75" s="33">
        <f t="shared" si="99"/>
        <v>0</v>
      </c>
      <c r="R75" s="4">
        <f t="shared" si="100"/>
        <v>0</v>
      </c>
      <c r="S75" s="33">
        <f t="shared" si="101"/>
        <v>0</v>
      </c>
      <c r="T75" s="4">
        <f t="shared" si="102"/>
        <v>0</v>
      </c>
      <c r="U75" s="33">
        <f t="shared" si="103"/>
        <v>0</v>
      </c>
      <c r="V75" s="4">
        <f t="shared" si="104"/>
        <v>-5.0000000000000044E-4</v>
      </c>
      <c r="W75" s="33">
        <f t="shared" si="105"/>
        <v>-0.18181818181818196</v>
      </c>
      <c r="X75" s="37"/>
    </row>
    <row r="76" spans="1:24" s="42" customFormat="1" x14ac:dyDescent="0.25">
      <c r="A76" s="22" t="s">
        <v>73</v>
      </c>
      <c r="B76" s="23" t="s">
        <v>145</v>
      </c>
      <c r="C76" s="24" t="s">
        <v>146</v>
      </c>
      <c r="D76" s="4">
        <f t="shared" ref="D76" si="106">IF(ISERROR(E76+F76+G76+H76),"нд",E76+F76+G76+H76)</f>
        <v>1.3240000000000001</v>
      </c>
      <c r="E76" s="4">
        <v>0</v>
      </c>
      <c r="F76" s="4">
        <v>0</v>
      </c>
      <c r="G76" s="4">
        <v>1.3240000000000001</v>
      </c>
      <c r="H76" s="4">
        <v>0</v>
      </c>
      <c r="I76" s="4">
        <f t="shared" ref="I76" si="107">SUM(J76:M76)</f>
        <v>1.3512999999999999</v>
      </c>
      <c r="J76" s="4">
        <v>0</v>
      </c>
      <c r="K76" s="4">
        <v>0</v>
      </c>
      <c r="L76" s="4">
        <v>1.3512999999999999</v>
      </c>
      <c r="M76" s="4">
        <v>0</v>
      </c>
      <c r="N76" s="4">
        <f t="shared" si="96"/>
        <v>2.729999999999988E-2</v>
      </c>
      <c r="O76" s="33">
        <f t="shared" si="97"/>
        <v>2.0619335347431935</v>
      </c>
      <c r="P76" s="4">
        <f t="shared" si="98"/>
        <v>0</v>
      </c>
      <c r="Q76" s="33">
        <f t="shared" si="99"/>
        <v>0</v>
      </c>
      <c r="R76" s="4">
        <f t="shared" si="100"/>
        <v>0</v>
      </c>
      <c r="S76" s="33">
        <f t="shared" si="101"/>
        <v>0</v>
      </c>
      <c r="T76" s="4">
        <f t="shared" si="102"/>
        <v>2.729999999999988E-2</v>
      </c>
      <c r="U76" s="33">
        <f t="shared" si="103"/>
        <v>2.0619335347431935</v>
      </c>
      <c r="V76" s="4">
        <f t="shared" si="104"/>
        <v>0</v>
      </c>
      <c r="W76" s="33">
        <f t="shared" si="105"/>
        <v>0</v>
      </c>
      <c r="X76" s="37"/>
    </row>
    <row r="77" spans="1:24" s="42" customFormat="1" ht="25.5" x14ac:dyDescent="0.25">
      <c r="A77" s="22" t="s">
        <v>73</v>
      </c>
      <c r="B77" s="23" t="s">
        <v>144</v>
      </c>
      <c r="C77" s="24" t="s">
        <v>187</v>
      </c>
      <c r="D77" s="4">
        <f t="shared" ref="D77:D78" si="108">IF(ISERROR(E77+F77+G77+H77),"нд",E77+F77+G77+H77)</f>
        <v>0.72330000000000005</v>
      </c>
      <c r="E77" s="4">
        <v>0</v>
      </c>
      <c r="F77" s="4">
        <v>0</v>
      </c>
      <c r="G77" s="4">
        <v>0.72330000000000005</v>
      </c>
      <c r="H77" s="4">
        <v>0</v>
      </c>
      <c r="I77" s="4">
        <f t="shared" ref="I77:I78" si="109">SUM(J77:M77)</f>
        <v>0.75840000000000007</v>
      </c>
      <c r="J77" s="4">
        <v>0</v>
      </c>
      <c r="K77" s="4">
        <v>0</v>
      </c>
      <c r="L77" s="4">
        <v>0.72330000000000005</v>
      </c>
      <c r="M77" s="4">
        <v>3.5099999999999999E-2</v>
      </c>
      <c r="N77" s="4">
        <f t="shared" si="86"/>
        <v>3.5099999999999999E-2</v>
      </c>
      <c r="O77" s="33">
        <f t="shared" si="87"/>
        <v>4.8527581916217333</v>
      </c>
      <c r="P77" s="4">
        <f t="shared" si="88"/>
        <v>0</v>
      </c>
      <c r="Q77" s="33">
        <f t="shared" si="89"/>
        <v>0</v>
      </c>
      <c r="R77" s="4">
        <f t="shared" si="90"/>
        <v>0</v>
      </c>
      <c r="S77" s="33">
        <f t="shared" si="91"/>
        <v>0</v>
      </c>
      <c r="T77" s="4">
        <f t="shared" si="92"/>
        <v>0</v>
      </c>
      <c r="U77" s="33">
        <f t="shared" si="93"/>
        <v>0</v>
      </c>
      <c r="V77" s="4">
        <f t="shared" si="94"/>
        <v>3.5099999999999999E-2</v>
      </c>
      <c r="W77" s="33">
        <f t="shared" si="95"/>
        <v>100</v>
      </c>
      <c r="X77" s="38"/>
    </row>
    <row r="78" spans="1:24" s="42" customFormat="1" ht="25.5" x14ac:dyDescent="0.25">
      <c r="A78" s="22" t="s">
        <v>73</v>
      </c>
      <c r="B78" s="23" t="s">
        <v>142</v>
      </c>
      <c r="C78" s="24" t="s">
        <v>143</v>
      </c>
      <c r="D78" s="4">
        <f t="shared" si="108"/>
        <v>0.74980000000000002</v>
      </c>
      <c r="E78" s="4">
        <v>0</v>
      </c>
      <c r="F78" s="4">
        <v>0</v>
      </c>
      <c r="G78" s="4">
        <v>0.74980000000000002</v>
      </c>
      <c r="H78" s="4">
        <v>0</v>
      </c>
      <c r="I78" s="4">
        <f t="shared" si="109"/>
        <v>0.76040000000000008</v>
      </c>
      <c r="J78" s="4">
        <v>0</v>
      </c>
      <c r="K78" s="4">
        <v>0</v>
      </c>
      <c r="L78" s="4">
        <v>0.74980000000000002</v>
      </c>
      <c r="M78" s="4">
        <v>1.06E-2</v>
      </c>
      <c r="N78" s="4">
        <f t="shared" si="86"/>
        <v>1.06E-2</v>
      </c>
      <c r="O78" s="33">
        <f t="shared" si="87"/>
        <v>1.4137103227527341</v>
      </c>
      <c r="P78" s="4">
        <f t="shared" si="88"/>
        <v>0</v>
      </c>
      <c r="Q78" s="33">
        <f t="shared" si="89"/>
        <v>0</v>
      </c>
      <c r="R78" s="4">
        <f t="shared" si="90"/>
        <v>0</v>
      </c>
      <c r="S78" s="33">
        <f t="shared" si="91"/>
        <v>0</v>
      </c>
      <c r="T78" s="4">
        <f t="shared" si="92"/>
        <v>0</v>
      </c>
      <c r="U78" s="33">
        <f t="shared" si="93"/>
        <v>0</v>
      </c>
      <c r="V78" s="4">
        <f t="shared" si="94"/>
        <v>1.06E-2</v>
      </c>
      <c r="W78" s="33">
        <f t="shared" si="95"/>
        <v>100</v>
      </c>
      <c r="X78" s="37"/>
    </row>
    <row r="79" spans="1:24" s="42" customFormat="1" ht="25.5" x14ac:dyDescent="0.25">
      <c r="A79" s="22" t="s">
        <v>73</v>
      </c>
      <c r="B79" s="23" t="s">
        <v>165</v>
      </c>
      <c r="C79" s="24" t="s">
        <v>166</v>
      </c>
      <c r="D79" s="4">
        <f t="shared" ref="D79" si="110">IF(ISERROR(E79+F79+G79+H79),"нд",E79+F79+G79+H79)</f>
        <v>0.63229999999999997</v>
      </c>
      <c r="E79" s="4">
        <v>0</v>
      </c>
      <c r="F79" s="4">
        <v>0</v>
      </c>
      <c r="G79" s="4">
        <v>0.63229999999999997</v>
      </c>
      <c r="H79" s="4">
        <v>0</v>
      </c>
      <c r="I79" s="4">
        <f t="shared" ref="I79" si="111">SUM(J79:M79)</f>
        <v>0.85399999999999998</v>
      </c>
      <c r="J79" s="4">
        <v>0</v>
      </c>
      <c r="K79" s="4">
        <v>0</v>
      </c>
      <c r="L79" s="4">
        <v>0.85399999999999998</v>
      </c>
      <c r="M79" s="4">
        <v>0</v>
      </c>
      <c r="N79" s="4">
        <f t="shared" si="64"/>
        <v>0.22170000000000001</v>
      </c>
      <c r="O79" s="33">
        <f t="shared" si="65"/>
        <v>35.06247034635458</v>
      </c>
      <c r="P79" s="4">
        <f t="shared" si="66"/>
        <v>0</v>
      </c>
      <c r="Q79" s="33">
        <f t="shared" si="67"/>
        <v>0</v>
      </c>
      <c r="R79" s="4">
        <f t="shared" si="68"/>
        <v>0</v>
      </c>
      <c r="S79" s="33">
        <f t="shared" si="69"/>
        <v>0</v>
      </c>
      <c r="T79" s="4">
        <f t="shared" si="70"/>
        <v>0.22170000000000001</v>
      </c>
      <c r="U79" s="33">
        <f t="shared" si="71"/>
        <v>35.06247034635458</v>
      </c>
      <c r="V79" s="4">
        <f t="shared" si="72"/>
        <v>0</v>
      </c>
      <c r="W79" s="33">
        <f t="shared" si="73"/>
        <v>0</v>
      </c>
      <c r="X79" s="37" t="s">
        <v>186</v>
      </c>
    </row>
    <row r="80" spans="1:24" s="42" customFormat="1" ht="25.5" x14ac:dyDescent="0.25">
      <c r="A80" s="22" t="s">
        <v>73</v>
      </c>
      <c r="B80" s="23" t="s">
        <v>167</v>
      </c>
      <c r="C80" s="24" t="s">
        <v>168</v>
      </c>
      <c r="D80" s="4">
        <f t="shared" si="62"/>
        <v>0.81120000000000003</v>
      </c>
      <c r="E80" s="4">
        <v>0</v>
      </c>
      <c r="F80" s="4">
        <v>0</v>
      </c>
      <c r="G80" s="4">
        <v>0.81120000000000003</v>
      </c>
      <c r="H80" s="4">
        <v>0</v>
      </c>
      <c r="I80" s="4">
        <f t="shared" si="63"/>
        <v>0.81189999999999996</v>
      </c>
      <c r="J80" s="4">
        <v>0</v>
      </c>
      <c r="K80" s="4">
        <v>0</v>
      </c>
      <c r="L80" s="4">
        <v>0.81189999999999996</v>
      </c>
      <c r="M80" s="4">
        <v>0</v>
      </c>
      <c r="N80" s="4">
        <f t="shared" ref="N80" si="112">IF(ISERROR(P80+R80+T80+V80),"нд",P80+R80+T80+V80)</f>
        <v>6.9999999999992291E-4</v>
      </c>
      <c r="O80" s="33">
        <f t="shared" ref="O80" si="113">IF(N80="нд","нд",IFERROR(N80/D80*100,IF(I80&gt;0,100,0)))</f>
        <v>8.6291913214980628E-2</v>
      </c>
      <c r="P80" s="4">
        <f t="shared" ref="P80" si="114">IF(ISERROR(J80-E80),"нд",J80-E80)</f>
        <v>0</v>
      </c>
      <c r="Q80" s="33">
        <f t="shared" ref="Q80" si="115">IF(P80="нд","нд",IFERROR(P80/E80*100,IF(J80&gt;0,100,0)))</f>
        <v>0</v>
      </c>
      <c r="R80" s="4">
        <f t="shared" ref="R80" si="116">IF(ISERROR(K80-F80),"нд",K80-F80)</f>
        <v>0</v>
      </c>
      <c r="S80" s="33">
        <f t="shared" ref="S80" si="117">IF(R80="нд","нд",IFERROR(R80/F80*100,IF(K80&gt;0,100,0)))</f>
        <v>0</v>
      </c>
      <c r="T80" s="4">
        <f t="shared" ref="T80" si="118">IF(ISERROR(L80-G80),"нд",L80-G80)</f>
        <v>6.9999999999992291E-4</v>
      </c>
      <c r="U80" s="33">
        <f t="shared" ref="U80" si="119">IF(T80="нд","нд",IFERROR(T80/G80*100,IF(L80&gt;0,100,0)))</f>
        <v>8.6291913214980628E-2</v>
      </c>
      <c r="V80" s="4">
        <f t="shared" ref="V80" si="120">IF(ISERROR(M80-H80),"нд",M80-H80)</f>
        <v>0</v>
      </c>
      <c r="W80" s="33">
        <f t="shared" ref="W80" si="121">IF(V80="нд","нд",IFERROR(V80/H80*100,IF(M80&gt;0,100,0)))</f>
        <v>0</v>
      </c>
      <c r="X80" s="37"/>
    </row>
    <row r="81" spans="1:24" s="42" customFormat="1" x14ac:dyDescent="0.25">
      <c r="A81" s="20" t="s">
        <v>19</v>
      </c>
      <c r="B81" s="21" t="s">
        <v>19</v>
      </c>
      <c r="C81" s="18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2"/>
      <c r="P81" s="3"/>
      <c r="Q81" s="32"/>
      <c r="R81" s="3"/>
      <c r="S81" s="32"/>
      <c r="T81" s="3"/>
      <c r="U81" s="32"/>
      <c r="V81" s="3"/>
      <c r="W81" s="32"/>
      <c r="X81" s="18"/>
    </row>
    <row r="82" spans="1:24" s="42" customFormat="1" ht="51" x14ac:dyDescent="0.25">
      <c r="A82" s="20" t="s">
        <v>75</v>
      </c>
      <c r="B82" s="21" t="s">
        <v>76</v>
      </c>
      <c r="C82" s="18" t="s">
        <v>17</v>
      </c>
      <c r="D82" s="3">
        <f t="shared" ref="D82:N82" si="122">SUM(D83:D83)</f>
        <v>0</v>
      </c>
      <c r="E82" s="3">
        <f t="shared" si="122"/>
        <v>0</v>
      </c>
      <c r="F82" s="3">
        <f t="shared" si="122"/>
        <v>0</v>
      </c>
      <c r="G82" s="3">
        <f t="shared" si="122"/>
        <v>0</v>
      </c>
      <c r="H82" s="3">
        <f t="shared" si="122"/>
        <v>0</v>
      </c>
      <c r="I82" s="3">
        <f t="shared" si="122"/>
        <v>0</v>
      </c>
      <c r="J82" s="3">
        <f t="shared" si="122"/>
        <v>0</v>
      </c>
      <c r="K82" s="3">
        <f t="shared" si="122"/>
        <v>0</v>
      </c>
      <c r="L82" s="3">
        <f t="shared" si="122"/>
        <v>0</v>
      </c>
      <c r="M82" s="3">
        <f t="shared" si="122"/>
        <v>0</v>
      </c>
      <c r="N82" s="3">
        <f t="shared" si="122"/>
        <v>0</v>
      </c>
      <c r="O82" s="32"/>
      <c r="P82" s="3">
        <f>SUM(P83:P83)</f>
        <v>0</v>
      </c>
      <c r="Q82" s="32"/>
      <c r="R82" s="3">
        <f>SUM(R83:R83)</f>
        <v>0</v>
      </c>
      <c r="S82" s="32"/>
      <c r="T82" s="3">
        <f>SUM(T83:T83)</f>
        <v>0</v>
      </c>
      <c r="U82" s="32"/>
      <c r="V82" s="3">
        <f>SUM(V83:V83)</f>
        <v>0</v>
      </c>
      <c r="W82" s="32"/>
      <c r="X82" s="18"/>
    </row>
    <row r="83" spans="1:24" s="42" customFormat="1" x14ac:dyDescent="0.25">
      <c r="A83" s="20" t="s">
        <v>19</v>
      </c>
      <c r="B83" s="21" t="s">
        <v>19</v>
      </c>
      <c r="C83" s="18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2"/>
      <c r="P83" s="3"/>
      <c r="Q83" s="32"/>
      <c r="R83" s="3"/>
      <c r="S83" s="32"/>
      <c r="T83" s="3"/>
      <c r="U83" s="32"/>
      <c r="V83" s="3"/>
      <c r="W83" s="32"/>
      <c r="X83" s="18"/>
    </row>
    <row r="84" spans="1:24" s="42" customFormat="1" ht="38.25" x14ac:dyDescent="0.25">
      <c r="A84" s="20" t="s">
        <v>77</v>
      </c>
      <c r="B84" s="21" t="s">
        <v>78</v>
      </c>
      <c r="C84" s="18" t="s">
        <v>17</v>
      </c>
      <c r="D84" s="3">
        <f t="shared" ref="D84:N84" si="123">D85+D92</f>
        <v>2.7215000000000003</v>
      </c>
      <c r="E84" s="3">
        <f t="shared" si="123"/>
        <v>0</v>
      </c>
      <c r="F84" s="3">
        <f t="shared" si="123"/>
        <v>0</v>
      </c>
      <c r="G84" s="3">
        <f t="shared" si="123"/>
        <v>2.7215000000000003</v>
      </c>
      <c r="H84" s="3">
        <f t="shared" si="123"/>
        <v>0</v>
      </c>
      <c r="I84" s="3">
        <f t="shared" si="123"/>
        <v>3.0510000000000002</v>
      </c>
      <c r="J84" s="3">
        <f t="shared" si="123"/>
        <v>0</v>
      </c>
      <c r="K84" s="3">
        <f t="shared" si="123"/>
        <v>0</v>
      </c>
      <c r="L84" s="3">
        <f t="shared" si="123"/>
        <v>2.7626000000000004</v>
      </c>
      <c r="M84" s="3">
        <f t="shared" si="123"/>
        <v>0.28839999999999999</v>
      </c>
      <c r="N84" s="3">
        <f t="shared" si="123"/>
        <v>0.32950000000000002</v>
      </c>
      <c r="O84" s="32"/>
      <c r="P84" s="3">
        <f>P85+P92</f>
        <v>0</v>
      </c>
      <c r="Q84" s="32"/>
      <c r="R84" s="3">
        <f>R85+R92</f>
        <v>0</v>
      </c>
      <c r="S84" s="32"/>
      <c r="T84" s="3">
        <f>T85+T92</f>
        <v>4.109999999999997E-2</v>
      </c>
      <c r="U84" s="32"/>
      <c r="V84" s="3">
        <f>V85+V92</f>
        <v>0.28839999999999999</v>
      </c>
      <c r="W84" s="32"/>
      <c r="X84" s="18"/>
    </row>
    <row r="85" spans="1:24" s="42" customFormat="1" ht="25.5" x14ac:dyDescent="0.25">
      <c r="A85" s="20" t="s">
        <v>79</v>
      </c>
      <c r="B85" s="21" t="s">
        <v>80</v>
      </c>
      <c r="C85" s="18" t="s">
        <v>17</v>
      </c>
      <c r="D85" s="3">
        <f t="shared" ref="D85:N85" si="124">SUM(D86:D91)</f>
        <v>2.7215000000000003</v>
      </c>
      <c r="E85" s="3">
        <f t="shared" si="124"/>
        <v>0</v>
      </c>
      <c r="F85" s="3">
        <f t="shared" si="124"/>
        <v>0</v>
      </c>
      <c r="G85" s="3">
        <f t="shared" si="124"/>
        <v>2.7215000000000003</v>
      </c>
      <c r="H85" s="3">
        <f t="shared" si="124"/>
        <v>0</v>
      </c>
      <c r="I85" s="3">
        <f t="shared" si="124"/>
        <v>3.0510000000000002</v>
      </c>
      <c r="J85" s="3">
        <f t="shared" si="124"/>
        <v>0</v>
      </c>
      <c r="K85" s="3">
        <f t="shared" si="124"/>
        <v>0</v>
      </c>
      <c r="L85" s="3">
        <f t="shared" si="124"/>
        <v>2.7626000000000004</v>
      </c>
      <c r="M85" s="3">
        <f t="shared" si="124"/>
        <v>0.28839999999999999</v>
      </c>
      <c r="N85" s="3">
        <f t="shared" si="124"/>
        <v>0.32950000000000002</v>
      </c>
      <c r="O85" s="32"/>
      <c r="P85" s="3">
        <f>SUM(P86:P91)</f>
        <v>0</v>
      </c>
      <c r="Q85" s="32"/>
      <c r="R85" s="3">
        <f>SUM(R86:R91)</f>
        <v>0</v>
      </c>
      <c r="S85" s="32"/>
      <c r="T85" s="3">
        <f>SUM(T86:T91)</f>
        <v>4.109999999999997E-2</v>
      </c>
      <c r="U85" s="32"/>
      <c r="V85" s="3">
        <f>SUM(V86:V91)</f>
        <v>0.28839999999999999</v>
      </c>
      <c r="W85" s="32"/>
      <c r="X85" s="18"/>
    </row>
    <row r="86" spans="1:24" s="42" customFormat="1" ht="25.5" x14ac:dyDescent="0.25">
      <c r="A86" s="22" t="s">
        <v>79</v>
      </c>
      <c r="B86" s="23" t="s">
        <v>147</v>
      </c>
      <c r="C86" s="24" t="s">
        <v>188</v>
      </c>
      <c r="D86" s="4">
        <f t="shared" ref="D86:D89" si="125">IF(ISERROR(E86+F86+G86+H86),"нд",E86+F86+G86+H86)</f>
        <v>1.2174</v>
      </c>
      <c r="E86" s="4">
        <v>0</v>
      </c>
      <c r="F86" s="4">
        <v>0</v>
      </c>
      <c r="G86" s="4">
        <v>1.2174</v>
      </c>
      <c r="H86" s="4">
        <v>0</v>
      </c>
      <c r="I86" s="4">
        <f t="shared" ref="I86:I89" si="126">SUM(J86:M86)</f>
        <v>1.2413000000000001</v>
      </c>
      <c r="J86" s="4">
        <v>0</v>
      </c>
      <c r="K86" s="4">
        <v>0</v>
      </c>
      <c r="L86" s="4">
        <v>1.2332000000000001</v>
      </c>
      <c r="M86" s="4">
        <v>8.0999999999999996E-3</v>
      </c>
      <c r="N86" s="4">
        <f t="shared" ref="N86:N89" si="127">IF(ISERROR(P86+R86+T86+V86),"нд",P86+R86+T86+V86)</f>
        <v>2.3900000000000036E-2</v>
      </c>
      <c r="O86" s="33">
        <f t="shared" ref="O86:O89" si="128">IF(N86="нд","нд",IFERROR(N86/D86*100,IF(I86&gt;0,100,0)))</f>
        <v>1.9632002628552681</v>
      </c>
      <c r="P86" s="4">
        <f t="shared" ref="P86:P89" si="129">IF(ISERROR(J86-E86),"нд",J86-E86)</f>
        <v>0</v>
      </c>
      <c r="Q86" s="33">
        <f t="shared" ref="Q86:Q89" si="130">IF(P86="нд","нд",IFERROR(P86/E86*100,IF(J86&gt;0,100,0)))</f>
        <v>0</v>
      </c>
      <c r="R86" s="4">
        <f t="shared" ref="R86:R89" si="131">IF(ISERROR(K86-F86),"нд",K86-F86)</f>
        <v>0</v>
      </c>
      <c r="S86" s="33">
        <f t="shared" ref="S86:S89" si="132">IF(R86="нд","нд",IFERROR(R86/F86*100,IF(K86&gt;0,100,0)))</f>
        <v>0</v>
      </c>
      <c r="T86" s="4">
        <f t="shared" ref="T86:T89" si="133">IF(ISERROR(L86-G86),"нд",L86-G86)</f>
        <v>1.5800000000000036E-2</v>
      </c>
      <c r="U86" s="33">
        <f t="shared" ref="U86:U89" si="134">IF(T86="нд","нд",IFERROR(T86/G86*100,IF(L86&gt;0,100,0)))</f>
        <v>1.2978478725151992</v>
      </c>
      <c r="V86" s="4">
        <f t="shared" ref="V86:V89" si="135">IF(ISERROR(M86-H86),"нд",M86-H86)</f>
        <v>8.0999999999999996E-3</v>
      </c>
      <c r="W86" s="33">
        <f>IF(V86="нд","нд",IFERROR(V86/H86*100,IF(M86&gt;0,100,0)))</f>
        <v>100</v>
      </c>
      <c r="X86" s="37"/>
    </row>
    <row r="87" spans="1:24" s="42" customFormat="1" ht="25.5" x14ac:dyDescent="0.25">
      <c r="A87" s="22" t="s">
        <v>79</v>
      </c>
      <c r="B87" s="23" t="s">
        <v>148</v>
      </c>
      <c r="C87" s="24" t="s">
        <v>149</v>
      </c>
      <c r="D87" s="4">
        <f t="shared" si="125"/>
        <v>0.34320000000000001</v>
      </c>
      <c r="E87" s="4">
        <v>0</v>
      </c>
      <c r="F87" s="4">
        <v>0</v>
      </c>
      <c r="G87" s="4">
        <v>0.34320000000000001</v>
      </c>
      <c r="H87" s="4">
        <v>0</v>
      </c>
      <c r="I87" s="4">
        <f t="shared" si="126"/>
        <v>0.57189999999999996</v>
      </c>
      <c r="J87" s="4">
        <v>0</v>
      </c>
      <c r="K87" s="4">
        <v>0</v>
      </c>
      <c r="L87" s="4">
        <v>0.37609999999999999</v>
      </c>
      <c r="M87" s="4">
        <v>0.1958</v>
      </c>
      <c r="N87" s="4">
        <f t="shared" si="127"/>
        <v>0.22869999999999999</v>
      </c>
      <c r="O87" s="33">
        <f t="shared" si="128"/>
        <v>66.637529137529128</v>
      </c>
      <c r="P87" s="4">
        <f t="shared" si="129"/>
        <v>0</v>
      </c>
      <c r="Q87" s="33">
        <f t="shared" si="130"/>
        <v>0</v>
      </c>
      <c r="R87" s="4">
        <f t="shared" si="131"/>
        <v>0</v>
      </c>
      <c r="S87" s="33">
        <f t="shared" si="132"/>
        <v>0</v>
      </c>
      <c r="T87" s="4">
        <f t="shared" si="133"/>
        <v>3.2899999999999985E-2</v>
      </c>
      <c r="U87" s="33">
        <f t="shared" si="134"/>
        <v>9.5862470862470825</v>
      </c>
      <c r="V87" s="4">
        <f t="shared" si="135"/>
        <v>0.1958</v>
      </c>
      <c r="W87" s="33">
        <f t="shared" ref="W87:W89" si="136">IF(V87="нд","нд",IFERROR(V87/H87*100,IF(M87&gt;0,100,0)))</f>
        <v>100</v>
      </c>
      <c r="X87" s="37" t="s">
        <v>186</v>
      </c>
    </row>
    <row r="88" spans="1:24" s="42" customFormat="1" ht="25.5" x14ac:dyDescent="0.25">
      <c r="A88" s="22" t="s">
        <v>79</v>
      </c>
      <c r="B88" s="23" t="s">
        <v>150</v>
      </c>
      <c r="C88" s="24" t="s">
        <v>151</v>
      </c>
      <c r="D88" s="4">
        <f t="shared" si="125"/>
        <v>9.4700000000000006E-2</v>
      </c>
      <c r="E88" s="4">
        <v>0</v>
      </c>
      <c r="F88" s="4">
        <v>0</v>
      </c>
      <c r="G88" s="4">
        <v>9.4700000000000006E-2</v>
      </c>
      <c r="H88" s="4">
        <v>0</v>
      </c>
      <c r="I88" s="4">
        <f t="shared" si="126"/>
        <v>0.1174</v>
      </c>
      <c r="J88" s="4">
        <v>0</v>
      </c>
      <c r="K88" s="4">
        <v>0</v>
      </c>
      <c r="L88" s="4">
        <v>9.4700000000000006E-2</v>
      </c>
      <c r="M88" s="4">
        <v>2.2700000000000001E-2</v>
      </c>
      <c r="N88" s="4">
        <f t="shared" si="127"/>
        <v>2.2700000000000001E-2</v>
      </c>
      <c r="O88" s="33">
        <f t="shared" si="128"/>
        <v>23.970432946145724</v>
      </c>
      <c r="P88" s="4">
        <f t="shared" si="129"/>
        <v>0</v>
      </c>
      <c r="Q88" s="33">
        <f t="shared" si="130"/>
        <v>0</v>
      </c>
      <c r="R88" s="4">
        <f t="shared" si="131"/>
        <v>0</v>
      </c>
      <c r="S88" s="33">
        <f t="shared" si="132"/>
        <v>0</v>
      </c>
      <c r="T88" s="4">
        <f t="shared" si="133"/>
        <v>0</v>
      </c>
      <c r="U88" s="33">
        <f t="shared" si="134"/>
        <v>0</v>
      </c>
      <c r="V88" s="4">
        <f t="shared" si="135"/>
        <v>2.2700000000000001E-2</v>
      </c>
      <c r="W88" s="33">
        <f t="shared" si="136"/>
        <v>100</v>
      </c>
      <c r="X88" s="37" t="s">
        <v>186</v>
      </c>
    </row>
    <row r="89" spans="1:24" s="42" customFormat="1" ht="25.5" x14ac:dyDescent="0.25">
      <c r="A89" s="22" t="s">
        <v>79</v>
      </c>
      <c r="B89" s="23" t="s">
        <v>152</v>
      </c>
      <c r="C89" s="24" t="s">
        <v>153</v>
      </c>
      <c r="D89" s="4">
        <f t="shared" si="125"/>
        <v>0.40329999999999999</v>
      </c>
      <c r="E89" s="4">
        <v>0</v>
      </c>
      <c r="F89" s="4">
        <v>0</v>
      </c>
      <c r="G89" s="4">
        <v>0.40329999999999999</v>
      </c>
      <c r="H89" s="4">
        <v>0</v>
      </c>
      <c r="I89" s="4">
        <f t="shared" si="126"/>
        <v>0.46510000000000001</v>
      </c>
      <c r="J89" s="4">
        <v>0</v>
      </c>
      <c r="K89" s="4">
        <v>0</v>
      </c>
      <c r="L89" s="4">
        <v>0.40329999999999999</v>
      </c>
      <c r="M89" s="4">
        <v>6.1800000000000001E-2</v>
      </c>
      <c r="N89" s="4">
        <f t="shared" si="127"/>
        <v>6.1800000000000001E-2</v>
      </c>
      <c r="O89" s="33">
        <f t="shared" si="128"/>
        <v>15.323580461195141</v>
      </c>
      <c r="P89" s="4">
        <f t="shared" si="129"/>
        <v>0</v>
      </c>
      <c r="Q89" s="33">
        <f t="shared" si="130"/>
        <v>0</v>
      </c>
      <c r="R89" s="4">
        <f t="shared" si="131"/>
        <v>0</v>
      </c>
      <c r="S89" s="33">
        <f t="shared" si="132"/>
        <v>0</v>
      </c>
      <c r="T89" s="4">
        <f t="shared" si="133"/>
        <v>0</v>
      </c>
      <c r="U89" s="33">
        <f t="shared" si="134"/>
        <v>0</v>
      </c>
      <c r="V89" s="4">
        <f t="shared" si="135"/>
        <v>6.1800000000000001E-2</v>
      </c>
      <c r="W89" s="33">
        <f t="shared" si="136"/>
        <v>100</v>
      </c>
      <c r="X89" s="37" t="s">
        <v>186</v>
      </c>
    </row>
    <row r="90" spans="1:24" s="42" customFormat="1" ht="25.5" x14ac:dyDescent="0.25">
      <c r="A90" s="22" t="s">
        <v>79</v>
      </c>
      <c r="B90" s="23" t="s">
        <v>170</v>
      </c>
      <c r="C90" s="24" t="s">
        <v>169</v>
      </c>
      <c r="D90" s="4">
        <f t="shared" ref="D90" si="137">IF(ISERROR(E90+F90+G90+H90),"нд",E90+F90+G90+H90)</f>
        <v>0.66290000000000004</v>
      </c>
      <c r="E90" s="4">
        <v>0</v>
      </c>
      <c r="F90" s="4">
        <v>0</v>
      </c>
      <c r="G90" s="4">
        <v>0.66290000000000004</v>
      </c>
      <c r="H90" s="4">
        <v>0</v>
      </c>
      <c r="I90" s="4">
        <f t="shared" ref="I90" si="138">SUM(J90:M90)</f>
        <v>0.65529999999999999</v>
      </c>
      <c r="J90" s="4">
        <v>0</v>
      </c>
      <c r="K90" s="4">
        <v>0</v>
      </c>
      <c r="L90" s="4">
        <v>0.65529999999999999</v>
      </c>
      <c r="M90" s="4">
        <v>0</v>
      </c>
      <c r="N90" s="4">
        <f t="shared" ref="N90" si="139">IF(ISERROR(P90+R90+T90+V90),"нд",P90+R90+T90+V90)</f>
        <v>-7.6000000000000512E-3</v>
      </c>
      <c r="O90" s="33">
        <f t="shared" ref="O90" si="140">IF(N90="нд","нд",IFERROR(N90/D90*100,IF(I90&gt;0,100,0)))</f>
        <v>-1.1464775984311437</v>
      </c>
      <c r="P90" s="4">
        <f t="shared" ref="P90" si="141">IF(ISERROR(J90-E90),"нд",J90-E90)</f>
        <v>0</v>
      </c>
      <c r="Q90" s="33">
        <f t="shared" ref="Q90" si="142">IF(P90="нд","нд",IFERROR(P90/E90*100,IF(J90&gt;0,100,0)))</f>
        <v>0</v>
      </c>
      <c r="R90" s="4">
        <f t="shared" ref="R90" si="143">IF(ISERROR(K90-F90),"нд",K90-F90)</f>
        <v>0</v>
      </c>
      <c r="S90" s="33">
        <f t="shared" ref="S90" si="144">IF(R90="нд","нд",IFERROR(R90/F90*100,IF(K90&gt;0,100,0)))</f>
        <v>0</v>
      </c>
      <c r="T90" s="4">
        <f t="shared" ref="T90" si="145">IF(ISERROR(L90-G90),"нд",L90-G90)</f>
        <v>-7.6000000000000512E-3</v>
      </c>
      <c r="U90" s="33">
        <f t="shared" ref="U90" si="146">IF(T90="нд","нд",IFERROR(T90/G90*100,IF(L90&gt;0,100,0)))</f>
        <v>-1.1464775984311437</v>
      </c>
      <c r="V90" s="4">
        <f t="shared" ref="V90" si="147">IF(ISERROR(M90-H90),"нд",M90-H90)</f>
        <v>0</v>
      </c>
      <c r="W90" s="33">
        <f t="shared" ref="W90" si="148">IF(V90="нд","нд",IFERROR(V90/H90*100,IF(M90&gt;0,100,0)))</f>
        <v>0</v>
      </c>
      <c r="X90" s="37"/>
    </row>
    <row r="91" spans="1:24" s="42" customFormat="1" x14ac:dyDescent="0.25">
      <c r="A91" s="20" t="s">
        <v>19</v>
      </c>
      <c r="B91" s="21" t="s">
        <v>19</v>
      </c>
      <c r="C91" s="18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2"/>
      <c r="P91" s="3"/>
      <c r="Q91" s="32"/>
      <c r="R91" s="3"/>
      <c r="S91" s="32"/>
      <c r="T91" s="3"/>
      <c r="U91" s="32"/>
      <c r="V91" s="3"/>
      <c r="W91" s="32"/>
      <c r="X91" s="18"/>
    </row>
    <row r="92" spans="1:24" s="42" customFormat="1" ht="38.25" x14ac:dyDescent="0.25">
      <c r="A92" s="20" t="s">
        <v>81</v>
      </c>
      <c r="B92" s="21" t="s">
        <v>82</v>
      </c>
      <c r="C92" s="18" t="s">
        <v>17</v>
      </c>
      <c r="D92" s="3">
        <f t="shared" ref="D92:N92" si="149">SUM(D93:D93)</f>
        <v>0</v>
      </c>
      <c r="E92" s="3">
        <f t="shared" si="149"/>
        <v>0</v>
      </c>
      <c r="F92" s="3">
        <f t="shared" si="149"/>
        <v>0</v>
      </c>
      <c r="G92" s="3">
        <f t="shared" si="149"/>
        <v>0</v>
      </c>
      <c r="H92" s="3">
        <f t="shared" si="149"/>
        <v>0</v>
      </c>
      <c r="I92" s="3">
        <f t="shared" si="149"/>
        <v>0</v>
      </c>
      <c r="J92" s="3">
        <f t="shared" si="149"/>
        <v>0</v>
      </c>
      <c r="K92" s="3">
        <f t="shared" si="149"/>
        <v>0</v>
      </c>
      <c r="L92" s="3">
        <f t="shared" si="149"/>
        <v>0</v>
      </c>
      <c r="M92" s="3">
        <f t="shared" si="149"/>
        <v>0</v>
      </c>
      <c r="N92" s="3">
        <f t="shared" si="149"/>
        <v>0</v>
      </c>
      <c r="O92" s="32"/>
      <c r="P92" s="3">
        <f>SUM(P93:P93)</f>
        <v>0</v>
      </c>
      <c r="Q92" s="32"/>
      <c r="R92" s="3">
        <f>SUM(R93:R93)</f>
        <v>0</v>
      </c>
      <c r="S92" s="32"/>
      <c r="T92" s="3">
        <f>SUM(T93:T93)</f>
        <v>0</v>
      </c>
      <c r="U92" s="32"/>
      <c r="V92" s="3">
        <f>SUM(V93:V93)</f>
        <v>0</v>
      </c>
      <c r="W92" s="32"/>
      <c r="X92" s="18"/>
    </row>
    <row r="93" spans="1:24" s="42" customFormat="1" x14ac:dyDescent="0.25">
      <c r="A93" s="20" t="s">
        <v>19</v>
      </c>
      <c r="B93" s="21" t="s">
        <v>19</v>
      </c>
      <c r="C93" s="18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2"/>
      <c r="P93" s="3"/>
      <c r="Q93" s="32"/>
      <c r="R93" s="3"/>
      <c r="S93" s="32"/>
      <c r="T93" s="3"/>
      <c r="U93" s="32"/>
      <c r="V93" s="3"/>
      <c r="W93" s="32"/>
      <c r="X93" s="18"/>
    </row>
    <row r="94" spans="1:24" s="42" customFormat="1" ht="38.25" x14ac:dyDescent="0.25">
      <c r="A94" s="20" t="s">
        <v>83</v>
      </c>
      <c r="B94" s="21" t="s">
        <v>84</v>
      </c>
      <c r="C94" s="18" t="s">
        <v>17</v>
      </c>
      <c r="D94" s="3">
        <f t="shared" ref="D94:N94" si="150">D95+D98+D100+D102+D104+D106+D108+D110</f>
        <v>5.3554999999999993</v>
      </c>
      <c r="E94" s="3">
        <f t="shared" si="150"/>
        <v>0</v>
      </c>
      <c r="F94" s="3">
        <f t="shared" si="150"/>
        <v>0</v>
      </c>
      <c r="G94" s="3">
        <f t="shared" si="150"/>
        <v>5.3554999999999993</v>
      </c>
      <c r="H94" s="3">
        <f t="shared" si="150"/>
        <v>0</v>
      </c>
      <c r="I94" s="3">
        <f t="shared" si="150"/>
        <v>5.4821999999999997</v>
      </c>
      <c r="J94" s="3">
        <f t="shared" si="150"/>
        <v>0</v>
      </c>
      <c r="K94" s="3">
        <f t="shared" si="150"/>
        <v>0</v>
      </c>
      <c r="L94" s="3">
        <f t="shared" si="150"/>
        <v>5.4821999999999997</v>
      </c>
      <c r="M94" s="3">
        <f t="shared" si="150"/>
        <v>0</v>
      </c>
      <c r="N94" s="3">
        <f t="shared" si="150"/>
        <v>0.12670000000000048</v>
      </c>
      <c r="O94" s="32"/>
      <c r="P94" s="3">
        <f>P95+P98+P100+P102+P104+P106+P108+P110</f>
        <v>0</v>
      </c>
      <c r="Q94" s="32"/>
      <c r="R94" s="3">
        <f>R95+R98+R100+R102+R104+R106+R108+R110</f>
        <v>0</v>
      </c>
      <c r="S94" s="32"/>
      <c r="T94" s="3">
        <f>T95+T98+T100+T102+T104+T106+T108+T110</f>
        <v>0.12670000000000048</v>
      </c>
      <c r="U94" s="32"/>
      <c r="V94" s="3">
        <f>V95+V98+V100+V102+V104+V106+V108+V110</f>
        <v>0</v>
      </c>
      <c r="W94" s="32"/>
      <c r="X94" s="18"/>
    </row>
    <row r="95" spans="1:24" s="42" customFormat="1" ht="38.25" x14ac:dyDescent="0.25">
      <c r="A95" s="20" t="s">
        <v>85</v>
      </c>
      <c r="B95" s="21" t="s">
        <v>86</v>
      </c>
      <c r="C95" s="18" t="s">
        <v>17</v>
      </c>
      <c r="D95" s="3">
        <f t="shared" ref="D95:N95" si="151">SUM(D96:D97)</f>
        <v>5.3554999999999993</v>
      </c>
      <c r="E95" s="3">
        <f t="shared" si="151"/>
        <v>0</v>
      </c>
      <c r="F95" s="3">
        <f t="shared" si="151"/>
        <v>0</v>
      </c>
      <c r="G95" s="3">
        <f t="shared" si="151"/>
        <v>5.3554999999999993</v>
      </c>
      <c r="H95" s="3">
        <f t="shared" si="151"/>
        <v>0</v>
      </c>
      <c r="I95" s="3">
        <f t="shared" si="151"/>
        <v>5.4821999999999997</v>
      </c>
      <c r="J95" s="3">
        <f t="shared" si="151"/>
        <v>0</v>
      </c>
      <c r="K95" s="3">
        <f t="shared" si="151"/>
        <v>0</v>
      </c>
      <c r="L95" s="3">
        <f t="shared" si="151"/>
        <v>5.4821999999999997</v>
      </c>
      <c r="M95" s="3">
        <f t="shared" si="151"/>
        <v>0</v>
      </c>
      <c r="N95" s="3">
        <f t="shared" si="151"/>
        <v>0.12670000000000048</v>
      </c>
      <c r="O95" s="32"/>
      <c r="P95" s="3">
        <f>SUM(P96:P97)</f>
        <v>0</v>
      </c>
      <c r="Q95" s="32"/>
      <c r="R95" s="3">
        <f>SUM(R96:R97)</f>
        <v>0</v>
      </c>
      <c r="S95" s="32"/>
      <c r="T95" s="3">
        <f>SUM(T96:T97)</f>
        <v>0.12670000000000048</v>
      </c>
      <c r="U95" s="32"/>
      <c r="V95" s="3">
        <f>SUM(V96:V97)</f>
        <v>0</v>
      </c>
      <c r="W95" s="32"/>
      <c r="X95" s="18"/>
    </row>
    <row r="96" spans="1:24" s="42" customFormat="1" ht="38.25" x14ac:dyDescent="0.25">
      <c r="A96" s="22" t="s">
        <v>85</v>
      </c>
      <c r="B96" s="23" t="s">
        <v>171</v>
      </c>
      <c r="C96" s="24" t="s">
        <v>130</v>
      </c>
      <c r="D96" s="4">
        <f t="shared" ref="D96" si="152">IF(ISERROR(E96+F96+G96+H96),"нд",E96+F96+G96+H96)</f>
        <v>5.3554999999999993</v>
      </c>
      <c r="E96" s="4">
        <v>0</v>
      </c>
      <c r="F96" s="4">
        <v>0</v>
      </c>
      <c r="G96" s="4">
        <v>5.3554999999999993</v>
      </c>
      <c r="H96" s="4">
        <v>0</v>
      </c>
      <c r="I96" s="4">
        <f t="shared" ref="I96" si="153">SUM(J96:M96)</f>
        <v>5.4821999999999997</v>
      </c>
      <c r="J96" s="4">
        <v>0</v>
      </c>
      <c r="K96" s="4">
        <v>0</v>
      </c>
      <c r="L96" s="4">
        <v>5.4821999999999997</v>
      </c>
      <c r="M96" s="4">
        <v>0</v>
      </c>
      <c r="N96" s="4">
        <f t="shared" ref="N96" si="154">IF(ISERROR(P96+R96+T96+V96),"нд",P96+R96+T96+V96)</f>
        <v>0.12670000000000048</v>
      </c>
      <c r="O96" s="33">
        <f t="shared" ref="O96" si="155">IF(N96="нд","нд",IFERROR(N96/D96*100,IF(I96&gt;0,100,0)))</f>
        <v>2.3657921762673979</v>
      </c>
      <c r="P96" s="4">
        <f t="shared" ref="P96" si="156">IF(ISERROR(J96-E96),"нд",J96-E96)</f>
        <v>0</v>
      </c>
      <c r="Q96" s="33">
        <f t="shared" ref="Q96" si="157">IF(P96="нд","нд",IFERROR(P96/E96*100,IF(J96&gt;0,100,0)))</f>
        <v>0</v>
      </c>
      <c r="R96" s="4">
        <f t="shared" ref="R96" si="158">IF(ISERROR(K96-F96),"нд",K96-F96)</f>
        <v>0</v>
      </c>
      <c r="S96" s="33">
        <f t="shared" ref="S96" si="159">IF(R96="нд","нд",IFERROR(R96/F96*100,IF(K96&gt;0,100,0)))</f>
        <v>0</v>
      </c>
      <c r="T96" s="4">
        <f t="shared" ref="T96" si="160">IF(ISERROR(L96-G96),"нд",L96-G96)</f>
        <v>0.12670000000000048</v>
      </c>
      <c r="U96" s="33">
        <f t="shared" ref="U96" si="161">IF(T96="нд","нд",IFERROR(T96/G96*100,IF(L96&gt;0,100,0)))</f>
        <v>2.3657921762673979</v>
      </c>
      <c r="V96" s="4">
        <f t="shared" ref="V96" si="162">IF(ISERROR(M96-H96),"нд",M96-H96)</f>
        <v>0</v>
      </c>
      <c r="W96" s="33">
        <f t="shared" ref="W96" si="163">IF(V96="нд","нд",IFERROR(V96/H96*100,IF(M96&gt;0,100,0)))</f>
        <v>0</v>
      </c>
      <c r="X96" s="37"/>
    </row>
    <row r="97" spans="1:24" s="42" customFormat="1" x14ac:dyDescent="0.25">
      <c r="A97" s="20" t="s">
        <v>19</v>
      </c>
      <c r="B97" s="21" t="s">
        <v>19</v>
      </c>
      <c r="C97" s="18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2"/>
      <c r="P97" s="3"/>
      <c r="Q97" s="32"/>
      <c r="R97" s="3"/>
      <c r="S97" s="32"/>
      <c r="T97" s="3"/>
      <c r="U97" s="32"/>
      <c r="V97" s="3"/>
      <c r="W97" s="32"/>
      <c r="X97" s="18"/>
    </row>
    <row r="98" spans="1:24" s="42" customFormat="1" ht="38.25" x14ac:dyDescent="0.25">
      <c r="A98" s="20" t="s">
        <v>87</v>
      </c>
      <c r="B98" s="21" t="s">
        <v>88</v>
      </c>
      <c r="C98" s="18" t="s">
        <v>17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2"/>
      <c r="P98" s="3">
        <v>0</v>
      </c>
      <c r="Q98" s="32"/>
      <c r="R98" s="3">
        <v>0</v>
      </c>
      <c r="S98" s="32"/>
      <c r="T98" s="3">
        <v>0</v>
      </c>
      <c r="U98" s="32"/>
      <c r="V98" s="3">
        <v>0</v>
      </c>
      <c r="W98" s="32"/>
      <c r="X98" s="18"/>
    </row>
    <row r="99" spans="1:24" s="42" customFormat="1" x14ac:dyDescent="0.25">
      <c r="A99" s="20" t="s">
        <v>19</v>
      </c>
      <c r="B99" s="21" t="s">
        <v>19</v>
      </c>
      <c r="C99" s="18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2"/>
      <c r="P99" s="3"/>
      <c r="Q99" s="32"/>
      <c r="R99" s="3"/>
      <c r="S99" s="32"/>
      <c r="T99" s="3"/>
      <c r="U99" s="32"/>
      <c r="V99" s="3"/>
      <c r="W99" s="32"/>
      <c r="X99" s="18"/>
    </row>
    <row r="100" spans="1:24" s="42" customFormat="1" ht="25.5" x14ac:dyDescent="0.25">
      <c r="A100" s="20" t="s">
        <v>89</v>
      </c>
      <c r="B100" s="21" t="s">
        <v>90</v>
      </c>
      <c r="C100" s="18" t="s">
        <v>17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2"/>
      <c r="P100" s="3">
        <v>0</v>
      </c>
      <c r="Q100" s="32"/>
      <c r="R100" s="3">
        <v>0</v>
      </c>
      <c r="S100" s="32"/>
      <c r="T100" s="3">
        <v>0</v>
      </c>
      <c r="U100" s="32"/>
      <c r="V100" s="3">
        <v>0</v>
      </c>
      <c r="W100" s="32"/>
      <c r="X100" s="18"/>
    </row>
    <row r="101" spans="1:24" s="42" customFormat="1" x14ac:dyDescent="0.25">
      <c r="A101" s="20" t="s">
        <v>19</v>
      </c>
      <c r="B101" s="21" t="s">
        <v>19</v>
      </c>
      <c r="C101" s="18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2"/>
      <c r="P101" s="3"/>
      <c r="Q101" s="32"/>
      <c r="R101" s="3"/>
      <c r="S101" s="32"/>
      <c r="T101" s="3"/>
      <c r="U101" s="32"/>
      <c r="V101" s="3"/>
      <c r="W101" s="32"/>
      <c r="X101" s="18"/>
    </row>
    <row r="102" spans="1:24" s="42" customFormat="1" ht="38.25" x14ac:dyDescent="0.25">
      <c r="A102" s="20" t="s">
        <v>91</v>
      </c>
      <c r="B102" s="21" t="s">
        <v>92</v>
      </c>
      <c r="C102" s="18" t="s">
        <v>17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2"/>
      <c r="P102" s="3">
        <v>0</v>
      </c>
      <c r="Q102" s="32"/>
      <c r="R102" s="3">
        <v>0</v>
      </c>
      <c r="S102" s="32"/>
      <c r="T102" s="3">
        <v>0</v>
      </c>
      <c r="U102" s="32"/>
      <c r="V102" s="3">
        <v>0</v>
      </c>
      <c r="W102" s="32"/>
      <c r="X102" s="18"/>
    </row>
    <row r="103" spans="1:24" s="42" customFormat="1" x14ac:dyDescent="0.25">
      <c r="A103" s="20" t="s">
        <v>19</v>
      </c>
      <c r="B103" s="21" t="s">
        <v>19</v>
      </c>
      <c r="C103" s="18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2"/>
      <c r="P103" s="3"/>
      <c r="Q103" s="32"/>
      <c r="R103" s="3"/>
      <c r="S103" s="32"/>
      <c r="T103" s="3"/>
      <c r="U103" s="32"/>
      <c r="V103" s="3"/>
      <c r="W103" s="32"/>
      <c r="X103" s="18"/>
    </row>
    <row r="104" spans="1:24" s="42" customFormat="1" ht="51" x14ac:dyDescent="0.25">
      <c r="A104" s="20" t="s">
        <v>93</v>
      </c>
      <c r="B104" s="21" t="s">
        <v>94</v>
      </c>
      <c r="C104" s="18" t="s">
        <v>17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2"/>
      <c r="P104" s="3">
        <v>0</v>
      </c>
      <c r="Q104" s="32"/>
      <c r="R104" s="3">
        <v>0</v>
      </c>
      <c r="S104" s="32"/>
      <c r="T104" s="3">
        <v>0</v>
      </c>
      <c r="U104" s="32"/>
      <c r="V104" s="3">
        <v>0</v>
      </c>
      <c r="W104" s="32"/>
      <c r="X104" s="18"/>
    </row>
    <row r="105" spans="1:24" s="42" customFormat="1" x14ac:dyDescent="0.25">
      <c r="A105" s="20" t="s">
        <v>19</v>
      </c>
      <c r="B105" s="21" t="s">
        <v>19</v>
      </c>
      <c r="C105" s="18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2"/>
      <c r="P105" s="3"/>
      <c r="Q105" s="32"/>
      <c r="R105" s="3"/>
      <c r="S105" s="32"/>
      <c r="T105" s="3"/>
      <c r="U105" s="32"/>
      <c r="V105" s="3"/>
      <c r="W105" s="32"/>
      <c r="X105" s="18"/>
    </row>
    <row r="106" spans="1:24" s="42" customFormat="1" ht="51" x14ac:dyDescent="0.25">
      <c r="A106" s="20" t="s">
        <v>95</v>
      </c>
      <c r="B106" s="21" t="s">
        <v>96</v>
      </c>
      <c r="C106" s="18" t="s">
        <v>17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2"/>
      <c r="P106" s="3">
        <v>0</v>
      </c>
      <c r="Q106" s="32"/>
      <c r="R106" s="3">
        <v>0</v>
      </c>
      <c r="S106" s="32"/>
      <c r="T106" s="3">
        <v>0</v>
      </c>
      <c r="U106" s="32"/>
      <c r="V106" s="3">
        <v>0</v>
      </c>
      <c r="W106" s="32"/>
      <c r="X106" s="18"/>
    </row>
    <row r="107" spans="1:24" s="42" customFormat="1" x14ac:dyDescent="0.25">
      <c r="A107" s="20" t="s">
        <v>19</v>
      </c>
      <c r="B107" s="21" t="s">
        <v>19</v>
      </c>
      <c r="C107" s="18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2"/>
      <c r="P107" s="3"/>
      <c r="Q107" s="32"/>
      <c r="R107" s="3"/>
      <c r="S107" s="32"/>
      <c r="T107" s="3"/>
      <c r="U107" s="32"/>
      <c r="V107" s="3"/>
      <c r="W107" s="32"/>
      <c r="X107" s="18"/>
    </row>
    <row r="108" spans="1:24" s="42" customFormat="1" ht="38.25" x14ac:dyDescent="0.25">
      <c r="A108" s="20" t="s">
        <v>97</v>
      </c>
      <c r="B108" s="21" t="s">
        <v>98</v>
      </c>
      <c r="C108" s="18" t="s">
        <v>17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2"/>
      <c r="P108" s="3">
        <v>0</v>
      </c>
      <c r="Q108" s="32"/>
      <c r="R108" s="3">
        <v>0</v>
      </c>
      <c r="S108" s="32"/>
      <c r="T108" s="3">
        <v>0</v>
      </c>
      <c r="U108" s="32"/>
      <c r="V108" s="3">
        <v>0</v>
      </c>
      <c r="W108" s="32"/>
      <c r="X108" s="18"/>
    </row>
    <row r="109" spans="1:24" s="42" customFormat="1" x14ac:dyDescent="0.25">
      <c r="A109" s="20" t="s">
        <v>19</v>
      </c>
      <c r="B109" s="21" t="s">
        <v>19</v>
      </c>
      <c r="C109" s="18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2"/>
      <c r="P109" s="3"/>
      <c r="Q109" s="32"/>
      <c r="R109" s="3"/>
      <c r="S109" s="32"/>
      <c r="T109" s="3"/>
      <c r="U109" s="32"/>
      <c r="V109" s="3"/>
      <c r="W109" s="32"/>
      <c r="X109" s="18"/>
    </row>
    <row r="110" spans="1:24" s="42" customFormat="1" ht="51" x14ac:dyDescent="0.25">
      <c r="A110" s="20" t="s">
        <v>99</v>
      </c>
      <c r="B110" s="21" t="s">
        <v>100</v>
      </c>
      <c r="C110" s="18" t="s">
        <v>17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2"/>
      <c r="P110" s="3">
        <v>0</v>
      </c>
      <c r="Q110" s="32"/>
      <c r="R110" s="3">
        <v>0</v>
      </c>
      <c r="S110" s="32"/>
      <c r="T110" s="3">
        <v>0</v>
      </c>
      <c r="U110" s="32"/>
      <c r="V110" s="3">
        <v>0</v>
      </c>
      <c r="W110" s="32"/>
      <c r="X110" s="18"/>
    </row>
    <row r="111" spans="1:24" s="42" customFormat="1" x14ac:dyDescent="0.25">
      <c r="A111" s="20" t="s">
        <v>19</v>
      </c>
      <c r="B111" s="21" t="s">
        <v>19</v>
      </c>
      <c r="C111" s="18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2"/>
      <c r="P111" s="3"/>
      <c r="Q111" s="32"/>
      <c r="R111" s="3"/>
      <c r="S111" s="32"/>
      <c r="T111" s="3"/>
      <c r="U111" s="32"/>
      <c r="V111" s="3"/>
      <c r="W111" s="32"/>
      <c r="X111" s="18"/>
    </row>
    <row r="112" spans="1:24" s="42" customFormat="1" ht="51" x14ac:dyDescent="0.25">
      <c r="A112" s="20" t="s">
        <v>101</v>
      </c>
      <c r="B112" s="21" t="s">
        <v>102</v>
      </c>
      <c r="C112" s="18" t="s">
        <v>17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2"/>
      <c r="P112" s="3">
        <v>0</v>
      </c>
      <c r="Q112" s="32"/>
      <c r="R112" s="3">
        <v>0</v>
      </c>
      <c r="S112" s="32"/>
      <c r="T112" s="3">
        <v>0</v>
      </c>
      <c r="U112" s="32"/>
      <c r="V112" s="3">
        <v>0</v>
      </c>
      <c r="W112" s="32"/>
      <c r="X112" s="18"/>
    </row>
    <row r="113" spans="1:24" s="42" customFormat="1" ht="25.5" x14ac:dyDescent="0.25">
      <c r="A113" s="20" t="s">
        <v>103</v>
      </c>
      <c r="B113" s="21" t="s">
        <v>104</v>
      </c>
      <c r="C113" s="18" t="s">
        <v>17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2"/>
      <c r="P113" s="3">
        <v>0</v>
      </c>
      <c r="Q113" s="32"/>
      <c r="R113" s="3">
        <v>0</v>
      </c>
      <c r="S113" s="32"/>
      <c r="T113" s="3">
        <v>0</v>
      </c>
      <c r="U113" s="32"/>
      <c r="V113" s="3">
        <v>0</v>
      </c>
      <c r="W113" s="32"/>
      <c r="X113" s="18"/>
    </row>
    <row r="114" spans="1:24" s="42" customFormat="1" x14ac:dyDescent="0.25">
      <c r="A114" s="20" t="s">
        <v>19</v>
      </c>
      <c r="B114" s="21" t="s">
        <v>19</v>
      </c>
      <c r="C114" s="18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2"/>
      <c r="P114" s="3"/>
      <c r="Q114" s="32"/>
      <c r="R114" s="3"/>
      <c r="S114" s="32"/>
      <c r="T114" s="3"/>
      <c r="U114" s="32"/>
      <c r="V114" s="3"/>
      <c r="W114" s="32"/>
      <c r="X114" s="18"/>
    </row>
    <row r="115" spans="1:24" s="42" customFormat="1" ht="38.25" x14ac:dyDescent="0.25">
      <c r="A115" s="20" t="s">
        <v>105</v>
      </c>
      <c r="B115" s="21" t="s">
        <v>106</v>
      </c>
      <c r="C115" s="18" t="s">
        <v>17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2"/>
      <c r="P115" s="3">
        <v>0</v>
      </c>
      <c r="Q115" s="32"/>
      <c r="R115" s="3">
        <v>0</v>
      </c>
      <c r="S115" s="32"/>
      <c r="T115" s="3">
        <v>0</v>
      </c>
      <c r="U115" s="32"/>
      <c r="V115" s="3">
        <v>0</v>
      </c>
      <c r="W115" s="32"/>
      <c r="X115" s="18"/>
    </row>
    <row r="116" spans="1:24" s="42" customFormat="1" x14ac:dyDescent="0.25">
      <c r="A116" s="20" t="s">
        <v>19</v>
      </c>
      <c r="B116" s="21" t="s">
        <v>19</v>
      </c>
      <c r="C116" s="18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2"/>
      <c r="P116" s="3"/>
      <c r="Q116" s="32"/>
      <c r="R116" s="3"/>
      <c r="S116" s="32"/>
      <c r="T116" s="3"/>
      <c r="U116" s="32"/>
      <c r="V116" s="3"/>
      <c r="W116" s="32"/>
      <c r="X116" s="18"/>
    </row>
    <row r="117" spans="1:24" s="42" customFormat="1" ht="51" x14ac:dyDescent="0.25">
      <c r="A117" s="26" t="s">
        <v>21</v>
      </c>
      <c r="B117" s="27" t="s">
        <v>107</v>
      </c>
      <c r="C117" s="16" t="s">
        <v>17</v>
      </c>
      <c r="D117" s="2">
        <v>0</v>
      </c>
      <c r="E117" s="2">
        <f t="shared" ref="E117:F117" si="164">SUM(E118:E119)</f>
        <v>0</v>
      </c>
      <c r="F117" s="2">
        <f t="shared" si="164"/>
        <v>0</v>
      </c>
      <c r="G117" s="2">
        <v>0</v>
      </c>
      <c r="H117" s="2">
        <f t="shared" ref="H117" si="165">SUM(H118:H119)</f>
        <v>0</v>
      </c>
      <c r="I117" s="2">
        <v>0</v>
      </c>
      <c r="J117" s="2">
        <f t="shared" ref="J117:K117" si="166">SUM(J118:J119)</f>
        <v>0</v>
      </c>
      <c r="K117" s="2">
        <f t="shared" si="166"/>
        <v>0</v>
      </c>
      <c r="L117" s="2">
        <v>0</v>
      </c>
      <c r="M117" s="2">
        <f t="shared" ref="M117" si="167">SUM(M118:M119)</f>
        <v>0</v>
      </c>
      <c r="N117" s="2">
        <v>0</v>
      </c>
      <c r="O117" s="31"/>
      <c r="P117" s="2">
        <f t="shared" ref="P117:R117" si="168">SUM(P118:P119)</f>
        <v>0</v>
      </c>
      <c r="Q117" s="31"/>
      <c r="R117" s="2">
        <f t="shared" si="168"/>
        <v>0</v>
      </c>
      <c r="S117" s="31"/>
      <c r="T117" s="2">
        <v>0</v>
      </c>
      <c r="U117" s="31"/>
      <c r="V117" s="2">
        <f t="shared" ref="V117" si="169">SUM(V118:V119)</f>
        <v>0</v>
      </c>
      <c r="W117" s="31"/>
      <c r="X117" s="16"/>
    </row>
    <row r="118" spans="1:24" s="42" customFormat="1" ht="51" x14ac:dyDescent="0.25">
      <c r="A118" s="20" t="s">
        <v>108</v>
      </c>
      <c r="B118" s="21" t="s">
        <v>109</v>
      </c>
      <c r="C118" s="18" t="s">
        <v>17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2"/>
      <c r="P118" s="3">
        <v>0</v>
      </c>
      <c r="Q118" s="32"/>
      <c r="R118" s="3">
        <v>0</v>
      </c>
      <c r="S118" s="32"/>
      <c r="T118" s="3">
        <v>0</v>
      </c>
      <c r="U118" s="32"/>
      <c r="V118" s="3">
        <v>0</v>
      </c>
      <c r="W118" s="32"/>
      <c r="X118" s="18"/>
    </row>
    <row r="119" spans="1:24" s="42" customFormat="1" x14ac:dyDescent="0.2">
      <c r="A119" s="20" t="s">
        <v>19</v>
      </c>
      <c r="B119" s="28" t="s">
        <v>19</v>
      </c>
      <c r="C119" s="18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2"/>
      <c r="P119" s="3"/>
      <c r="Q119" s="32"/>
      <c r="R119" s="3"/>
      <c r="S119" s="32"/>
      <c r="T119" s="3"/>
      <c r="U119" s="32"/>
      <c r="V119" s="3"/>
      <c r="W119" s="32"/>
      <c r="X119" s="18"/>
    </row>
    <row r="120" spans="1:24" s="42" customFormat="1" ht="51" x14ac:dyDescent="0.25">
      <c r="A120" s="20" t="s">
        <v>110</v>
      </c>
      <c r="B120" s="21" t="s">
        <v>111</v>
      </c>
      <c r="C120" s="18" t="s">
        <v>17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2"/>
      <c r="P120" s="3">
        <v>0</v>
      </c>
      <c r="Q120" s="32"/>
      <c r="R120" s="3">
        <v>0</v>
      </c>
      <c r="S120" s="32"/>
      <c r="T120" s="3">
        <v>0</v>
      </c>
      <c r="U120" s="32"/>
      <c r="V120" s="3">
        <v>0</v>
      </c>
      <c r="W120" s="32"/>
      <c r="X120" s="18"/>
    </row>
    <row r="121" spans="1:24" s="42" customFormat="1" x14ac:dyDescent="0.2">
      <c r="A121" s="20" t="s">
        <v>19</v>
      </c>
      <c r="B121" s="28" t="s">
        <v>19</v>
      </c>
      <c r="C121" s="18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2"/>
      <c r="P121" s="3"/>
      <c r="Q121" s="32"/>
      <c r="R121" s="3"/>
      <c r="S121" s="32"/>
      <c r="T121" s="3"/>
      <c r="U121" s="32"/>
      <c r="V121" s="3"/>
      <c r="W121" s="32"/>
      <c r="X121" s="18"/>
    </row>
    <row r="122" spans="1:24" s="42" customFormat="1" ht="38.25" x14ac:dyDescent="0.25">
      <c r="A122" s="26" t="s">
        <v>22</v>
      </c>
      <c r="B122" s="27" t="s">
        <v>112</v>
      </c>
      <c r="C122" s="16" t="s">
        <v>17</v>
      </c>
      <c r="D122" s="2">
        <f t="shared" ref="D122:N122" si="170">SUM(D123:D129)</f>
        <v>28.247299999999999</v>
      </c>
      <c r="E122" s="2">
        <f t="shared" si="170"/>
        <v>0</v>
      </c>
      <c r="F122" s="2">
        <f t="shared" si="170"/>
        <v>0</v>
      </c>
      <c r="G122" s="2">
        <f t="shared" si="170"/>
        <v>28.247299999999999</v>
      </c>
      <c r="H122" s="2">
        <f t="shared" si="170"/>
        <v>0</v>
      </c>
      <c r="I122" s="2">
        <f t="shared" si="170"/>
        <v>27.8386</v>
      </c>
      <c r="J122" s="2">
        <f t="shared" si="170"/>
        <v>0</v>
      </c>
      <c r="K122" s="2">
        <f t="shared" si="170"/>
        <v>0</v>
      </c>
      <c r="L122" s="2">
        <f t="shared" si="170"/>
        <v>27.8386</v>
      </c>
      <c r="M122" s="2">
        <f t="shared" si="170"/>
        <v>0</v>
      </c>
      <c r="N122" s="2">
        <f t="shared" si="170"/>
        <v>-0.40869999999999929</v>
      </c>
      <c r="O122" s="31"/>
      <c r="P122" s="2">
        <f>SUM(P123:P129)</f>
        <v>0</v>
      </c>
      <c r="Q122" s="31"/>
      <c r="R122" s="2">
        <f>SUM(R123:R129)</f>
        <v>0</v>
      </c>
      <c r="S122" s="31"/>
      <c r="T122" s="2">
        <f>SUM(T123:T129)</f>
        <v>-0.40869999999999929</v>
      </c>
      <c r="U122" s="31"/>
      <c r="V122" s="2">
        <f>SUM(V123:V129)</f>
        <v>0</v>
      </c>
      <c r="W122" s="31"/>
      <c r="X122" s="16"/>
    </row>
    <row r="123" spans="1:24" s="42" customFormat="1" ht="25.5" x14ac:dyDescent="0.25">
      <c r="A123" s="22" t="s">
        <v>22</v>
      </c>
      <c r="B123" s="23" t="s">
        <v>155</v>
      </c>
      <c r="C123" s="24" t="s">
        <v>156</v>
      </c>
      <c r="D123" s="4">
        <f t="shared" ref="D123:D124" si="171">IF(ISERROR(E123+F123+G123+H123),"нд",E123+F123+G123+H123)</f>
        <v>9.1016999999999992</v>
      </c>
      <c r="E123" s="4">
        <v>0</v>
      </c>
      <c r="F123" s="4">
        <v>0</v>
      </c>
      <c r="G123" s="4">
        <v>9.1016999999999992</v>
      </c>
      <c r="H123" s="4">
        <v>0</v>
      </c>
      <c r="I123" s="4">
        <f t="shared" ref="I123:I124" si="172">SUM(J123:M123)</f>
        <v>9.3477999999999994</v>
      </c>
      <c r="J123" s="4">
        <v>0</v>
      </c>
      <c r="K123" s="4">
        <v>0</v>
      </c>
      <c r="L123" s="4">
        <v>9.3477999999999994</v>
      </c>
      <c r="M123" s="4">
        <v>0</v>
      </c>
      <c r="N123" s="4">
        <f t="shared" ref="N123:N124" si="173">IF(ISERROR(P123+R123+T123+V123),"нд",P123+R123+T123+V123)</f>
        <v>0.24610000000000021</v>
      </c>
      <c r="O123" s="33">
        <f t="shared" ref="O123:O124" si="174">IF(N123="нд","нд",IFERROR(N123/D123*100,IF(I123&gt;0,100,0)))</f>
        <v>2.7038904819978709</v>
      </c>
      <c r="P123" s="4">
        <f t="shared" ref="P123:P124" si="175">IF(ISERROR(J123-E123),"нд",J123-E123)</f>
        <v>0</v>
      </c>
      <c r="Q123" s="33">
        <f t="shared" ref="Q123:Q124" si="176">IF(P123="нд","нд",IFERROR(P123/E123*100,IF(J123&gt;0,100,0)))</f>
        <v>0</v>
      </c>
      <c r="R123" s="4">
        <f t="shared" ref="R123:R124" si="177">IF(ISERROR(K123-F123),"нд",K123-F123)</f>
        <v>0</v>
      </c>
      <c r="S123" s="33">
        <f t="shared" ref="S123:S124" si="178">IF(R123="нд","нд",IFERROR(R123/F123*100,IF(K123&gt;0,100,0)))</f>
        <v>0</v>
      </c>
      <c r="T123" s="4">
        <f t="shared" ref="T123:T124" si="179">IF(ISERROR(L123-G123),"нд",L123-G123)</f>
        <v>0.24610000000000021</v>
      </c>
      <c r="U123" s="33">
        <f t="shared" ref="U123:U124" si="180">IF(T123="нд","нд",IFERROR(T123/G123*100,IF(L123&gt;0,100,0)))</f>
        <v>2.7038904819978709</v>
      </c>
      <c r="V123" s="4">
        <f t="shared" ref="V123:V124" si="181">IF(ISERROR(M123-H123),"нд",M123-H123)</f>
        <v>0</v>
      </c>
      <c r="W123" s="33">
        <f t="shared" ref="W123:W124" si="182">IF(V123="нд","нд",IFERROR(V123/H123*100,IF(M123&gt;0,100,0)))</f>
        <v>0</v>
      </c>
      <c r="X123" s="37"/>
    </row>
    <row r="124" spans="1:24" s="42" customFormat="1" ht="25.5" x14ac:dyDescent="0.25">
      <c r="A124" s="22" t="s">
        <v>22</v>
      </c>
      <c r="B124" s="23" t="s">
        <v>172</v>
      </c>
      <c r="C124" s="24" t="s">
        <v>173</v>
      </c>
      <c r="D124" s="4">
        <f t="shared" si="171"/>
        <v>0.75590000000000002</v>
      </c>
      <c r="E124" s="4">
        <v>0</v>
      </c>
      <c r="F124" s="4">
        <v>0</v>
      </c>
      <c r="G124" s="4">
        <v>0.75590000000000002</v>
      </c>
      <c r="H124" s="4">
        <v>0</v>
      </c>
      <c r="I124" s="4">
        <f t="shared" si="172"/>
        <v>0.75470000000000004</v>
      </c>
      <c r="J124" s="4">
        <v>0</v>
      </c>
      <c r="K124" s="4">
        <v>0</v>
      </c>
      <c r="L124" s="4">
        <v>0.75470000000000004</v>
      </c>
      <c r="M124" s="4">
        <v>0</v>
      </c>
      <c r="N124" s="4">
        <f t="shared" si="173"/>
        <v>-1.1999999999999789E-3</v>
      </c>
      <c r="O124" s="33">
        <f t="shared" si="174"/>
        <v>-0.15875115756052108</v>
      </c>
      <c r="P124" s="4">
        <f t="shared" si="175"/>
        <v>0</v>
      </c>
      <c r="Q124" s="33">
        <f t="shared" si="176"/>
        <v>0</v>
      </c>
      <c r="R124" s="4">
        <f t="shared" si="177"/>
        <v>0</v>
      </c>
      <c r="S124" s="33">
        <f t="shared" si="178"/>
        <v>0</v>
      </c>
      <c r="T124" s="4">
        <f t="shared" si="179"/>
        <v>-1.1999999999999789E-3</v>
      </c>
      <c r="U124" s="33">
        <f t="shared" si="180"/>
        <v>-0.15875115756052108</v>
      </c>
      <c r="V124" s="4">
        <f t="shared" si="181"/>
        <v>0</v>
      </c>
      <c r="W124" s="33">
        <f t="shared" si="182"/>
        <v>0</v>
      </c>
      <c r="X124" s="37"/>
    </row>
    <row r="125" spans="1:24" s="42" customFormat="1" ht="25.5" x14ac:dyDescent="0.25">
      <c r="A125" s="22" t="s">
        <v>22</v>
      </c>
      <c r="B125" s="23" t="s">
        <v>174</v>
      </c>
      <c r="C125" s="24" t="s">
        <v>175</v>
      </c>
      <c r="D125" s="4">
        <f t="shared" ref="D125:D127" si="183">IF(ISERROR(E125+F125+G125+H125),"нд",E125+F125+G125+H125)</f>
        <v>7.5</v>
      </c>
      <c r="E125" s="4">
        <v>0</v>
      </c>
      <c r="F125" s="4">
        <v>0</v>
      </c>
      <c r="G125" s="4">
        <v>7.5</v>
      </c>
      <c r="H125" s="4">
        <v>0</v>
      </c>
      <c r="I125" s="4">
        <f t="shared" ref="I125:I127" si="184">SUM(J125:M125)</f>
        <v>6.9</v>
      </c>
      <c r="J125" s="4">
        <v>0</v>
      </c>
      <c r="K125" s="4">
        <v>0</v>
      </c>
      <c r="L125" s="4">
        <v>6.9</v>
      </c>
      <c r="M125" s="4">
        <v>0</v>
      </c>
      <c r="N125" s="4">
        <f t="shared" ref="N125:N127" si="185">IF(ISERROR(P125+R125+T125+V125),"нд",P125+R125+T125+V125)</f>
        <v>-0.59999999999999964</v>
      </c>
      <c r="O125" s="33">
        <f t="shared" ref="O125:O127" si="186">IF(N125="нд","нд",IFERROR(N125/D125*100,IF(I125&gt;0,100,0)))</f>
        <v>-7.9999999999999947</v>
      </c>
      <c r="P125" s="4">
        <f t="shared" ref="P125:P127" si="187">IF(ISERROR(J125-E125),"нд",J125-E125)</f>
        <v>0</v>
      </c>
      <c r="Q125" s="33">
        <f t="shared" ref="Q125:Q127" si="188">IF(P125="нд","нд",IFERROR(P125/E125*100,IF(J125&gt;0,100,0)))</f>
        <v>0</v>
      </c>
      <c r="R125" s="4">
        <f t="shared" ref="R125:R127" si="189">IF(ISERROR(K125-F125),"нд",K125-F125)</f>
        <v>0</v>
      </c>
      <c r="S125" s="33">
        <f t="shared" ref="S125:S127" si="190">IF(R125="нд","нд",IFERROR(R125/F125*100,IF(K125&gt;0,100,0)))</f>
        <v>0</v>
      </c>
      <c r="T125" s="4">
        <f t="shared" ref="T125:T127" si="191">IF(ISERROR(L125-G125),"нд",L125-G125)</f>
        <v>-0.59999999999999964</v>
      </c>
      <c r="U125" s="33">
        <f t="shared" ref="U125:U127" si="192">IF(T125="нд","нд",IFERROR(T125/G125*100,IF(L125&gt;0,100,0)))</f>
        <v>-7.9999999999999947</v>
      </c>
      <c r="V125" s="4">
        <f t="shared" ref="V125:V127" si="193">IF(ISERROR(M125-H125),"нд",M125-H125)</f>
        <v>0</v>
      </c>
      <c r="W125" s="33">
        <f t="shared" ref="W125:W127" si="194">IF(V125="нд","нд",IFERROR(V125/H125*100,IF(M125&gt;0,100,0)))</f>
        <v>0</v>
      </c>
      <c r="X125" s="37"/>
    </row>
    <row r="126" spans="1:24" s="42" customFormat="1" ht="25.5" x14ac:dyDescent="0.25">
      <c r="A126" s="22" t="s">
        <v>22</v>
      </c>
      <c r="B126" s="23" t="s">
        <v>176</v>
      </c>
      <c r="C126" s="24" t="s">
        <v>177</v>
      </c>
      <c r="D126" s="4">
        <f t="shared" si="183"/>
        <v>6.5</v>
      </c>
      <c r="E126" s="4">
        <v>0</v>
      </c>
      <c r="F126" s="4">
        <v>0</v>
      </c>
      <c r="G126" s="4">
        <v>6.5</v>
      </c>
      <c r="H126" s="4">
        <v>0</v>
      </c>
      <c r="I126" s="4">
        <f t="shared" si="184"/>
        <v>6.37</v>
      </c>
      <c r="J126" s="4">
        <v>0</v>
      </c>
      <c r="K126" s="4">
        <v>0</v>
      </c>
      <c r="L126" s="4">
        <v>6.37</v>
      </c>
      <c r="M126" s="4">
        <v>0</v>
      </c>
      <c r="N126" s="4">
        <f t="shared" si="185"/>
        <v>-0.12999999999999989</v>
      </c>
      <c r="O126" s="33">
        <f t="shared" si="186"/>
        <v>-1.9999999999999982</v>
      </c>
      <c r="P126" s="4">
        <f t="shared" si="187"/>
        <v>0</v>
      </c>
      <c r="Q126" s="33">
        <f t="shared" si="188"/>
        <v>0</v>
      </c>
      <c r="R126" s="4">
        <f t="shared" si="189"/>
        <v>0</v>
      </c>
      <c r="S126" s="33">
        <f t="shared" si="190"/>
        <v>0</v>
      </c>
      <c r="T126" s="4">
        <f t="shared" si="191"/>
        <v>-0.12999999999999989</v>
      </c>
      <c r="U126" s="33">
        <f t="shared" si="192"/>
        <v>-1.9999999999999982</v>
      </c>
      <c r="V126" s="4">
        <f t="shared" si="193"/>
        <v>0</v>
      </c>
      <c r="W126" s="33">
        <f t="shared" si="194"/>
        <v>0</v>
      </c>
      <c r="X126" s="37"/>
    </row>
    <row r="127" spans="1:24" s="42" customFormat="1" ht="25.5" x14ac:dyDescent="0.25">
      <c r="A127" s="22" t="s">
        <v>22</v>
      </c>
      <c r="B127" s="23" t="s">
        <v>178</v>
      </c>
      <c r="C127" s="24" t="s">
        <v>154</v>
      </c>
      <c r="D127" s="4">
        <f t="shared" si="183"/>
        <v>0.94359999999999999</v>
      </c>
      <c r="E127" s="4">
        <v>0</v>
      </c>
      <c r="F127" s="4">
        <v>0</v>
      </c>
      <c r="G127" s="4">
        <v>0.94359999999999999</v>
      </c>
      <c r="H127" s="4">
        <v>0</v>
      </c>
      <c r="I127" s="4">
        <f t="shared" si="184"/>
        <v>1.02</v>
      </c>
      <c r="J127" s="4">
        <v>0</v>
      </c>
      <c r="K127" s="4">
        <v>0</v>
      </c>
      <c r="L127" s="4">
        <v>1.02</v>
      </c>
      <c r="M127" s="4">
        <v>0</v>
      </c>
      <c r="N127" s="4">
        <f t="shared" si="185"/>
        <v>7.6400000000000023E-2</v>
      </c>
      <c r="O127" s="33">
        <f t="shared" si="186"/>
        <v>8.0966511233573577</v>
      </c>
      <c r="P127" s="4">
        <f t="shared" si="187"/>
        <v>0</v>
      </c>
      <c r="Q127" s="33">
        <f t="shared" si="188"/>
        <v>0</v>
      </c>
      <c r="R127" s="4">
        <f t="shared" si="189"/>
        <v>0</v>
      </c>
      <c r="S127" s="33">
        <f t="shared" si="190"/>
        <v>0</v>
      </c>
      <c r="T127" s="4">
        <f t="shared" si="191"/>
        <v>7.6400000000000023E-2</v>
      </c>
      <c r="U127" s="33">
        <f t="shared" si="192"/>
        <v>8.0966511233573577</v>
      </c>
      <c r="V127" s="4">
        <f t="shared" si="193"/>
        <v>0</v>
      </c>
      <c r="W127" s="33">
        <f t="shared" si="194"/>
        <v>0</v>
      </c>
      <c r="X127" s="37"/>
    </row>
    <row r="128" spans="1:24" s="42" customFormat="1" ht="38.25" x14ac:dyDescent="0.25">
      <c r="A128" s="22" t="s">
        <v>22</v>
      </c>
      <c r="B128" s="23" t="s">
        <v>131</v>
      </c>
      <c r="C128" s="24" t="s">
        <v>132</v>
      </c>
      <c r="D128" s="4">
        <f t="shared" ref="D128" si="195">IF(ISERROR(E128+F128+G128+H128),"нд",E128+F128+G128+H128)</f>
        <v>3.4460999999999999</v>
      </c>
      <c r="E128" s="4">
        <v>0</v>
      </c>
      <c r="F128" s="4">
        <v>0</v>
      </c>
      <c r="G128" s="4">
        <v>3.4460999999999999</v>
      </c>
      <c r="H128" s="4">
        <v>0</v>
      </c>
      <c r="I128" s="4">
        <f t="shared" ref="I128" si="196">SUM(J128:M128)</f>
        <v>3.4460999999999999</v>
      </c>
      <c r="J128" s="4">
        <v>0</v>
      </c>
      <c r="K128" s="4">
        <v>0</v>
      </c>
      <c r="L128" s="4">
        <v>3.4460999999999999</v>
      </c>
      <c r="M128" s="4">
        <v>0</v>
      </c>
      <c r="N128" s="4">
        <f t="shared" ref="N128" si="197">IF(ISERROR(P128+R128+T128+V128),"нд",P128+R128+T128+V128)</f>
        <v>0</v>
      </c>
      <c r="O128" s="33">
        <f t="shared" ref="O128" si="198">IF(N128="нд","нд",IFERROR(N128/D128*100,IF(I128&gt;0,100,0)))</f>
        <v>0</v>
      </c>
      <c r="P128" s="4">
        <f t="shared" ref="P128" si="199">IF(ISERROR(J128-E128),"нд",J128-E128)</f>
        <v>0</v>
      </c>
      <c r="Q128" s="33">
        <f t="shared" ref="Q128" si="200">IF(P128="нд","нд",IFERROR(P128/E128*100,IF(J128&gt;0,100,0)))</f>
        <v>0</v>
      </c>
      <c r="R128" s="4">
        <f t="shared" ref="R128" si="201">IF(ISERROR(K128-F128),"нд",K128-F128)</f>
        <v>0</v>
      </c>
      <c r="S128" s="33">
        <f t="shared" ref="S128" si="202">IF(R128="нд","нд",IFERROR(R128/F128*100,IF(K128&gt;0,100,0)))</f>
        <v>0</v>
      </c>
      <c r="T128" s="4">
        <f t="shared" ref="T128" si="203">IF(ISERROR(L128-G128),"нд",L128-G128)</f>
        <v>0</v>
      </c>
      <c r="U128" s="33">
        <f t="shared" ref="U128" si="204">IF(T128="нд","нд",IFERROR(T128/G128*100,IF(L128&gt;0,100,0)))</f>
        <v>0</v>
      </c>
      <c r="V128" s="4">
        <f t="shared" ref="V128" si="205">IF(ISERROR(M128-H128),"нд",M128-H128)</f>
        <v>0</v>
      </c>
      <c r="W128" s="33">
        <f t="shared" ref="W128" si="206">IF(V128="нд","нд",IFERROR(V128/H128*100,IF(M128&gt;0,100,0)))</f>
        <v>0</v>
      </c>
      <c r="X128" s="37"/>
    </row>
    <row r="129" spans="1:24" s="42" customFormat="1" x14ac:dyDescent="0.2">
      <c r="A129" s="20" t="s">
        <v>19</v>
      </c>
      <c r="B129" s="28" t="s">
        <v>19</v>
      </c>
      <c r="C129" s="2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34"/>
      <c r="P129" s="5"/>
      <c r="Q129" s="34"/>
      <c r="R129" s="5"/>
      <c r="S129" s="34"/>
      <c r="T129" s="5"/>
      <c r="U129" s="34"/>
      <c r="V129" s="5"/>
      <c r="W129" s="34"/>
      <c r="X129" s="29"/>
    </row>
    <row r="130" spans="1:24" s="42" customFormat="1" ht="38.25" x14ac:dyDescent="0.2">
      <c r="A130" s="26" t="s">
        <v>23</v>
      </c>
      <c r="B130" s="30" t="s">
        <v>113</v>
      </c>
      <c r="C130" s="16" t="s">
        <v>17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31"/>
      <c r="P130" s="2">
        <v>0</v>
      </c>
      <c r="Q130" s="31"/>
      <c r="R130" s="2">
        <v>0</v>
      </c>
      <c r="S130" s="31"/>
      <c r="T130" s="2">
        <v>0</v>
      </c>
      <c r="U130" s="31"/>
      <c r="V130" s="2">
        <v>0</v>
      </c>
      <c r="W130" s="31"/>
      <c r="X130" s="16"/>
    </row>
    <row r="131" spans="1:24" s="42" customFormat="1" x14ac:dyDescent="0.2">
      <c r="A131" s="20" t="s">
        <v>19</v>
      </c>
      <c r="B131" s="28" t="s">
        <v>19</v>
      </c>
      <c r="C131" s="2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34"/>
      <c r="P131" s="5"/>
      <c r="Q131" s="34"/>
      <c r="R131" s="5"/>
      <c r="S131" s="34"/>
      <c r="T131" s="5"/>
      <c r="U131" s="34"/>
      <c r="V131" s="5"/>
      <c r="W131" s="34"/>
      <c r="X131" s="29"/>
    </row>
    <row r="132" spans="1:24" s="42" customFormat="1" ht="25.5" x14ac:dyDescent="0.25">
      <c r="A132" s="26" t="s">
        <v>114</v>
      </c>
      <c r="B132" s="27" t="s">
        <v>115</v>
      </c>
      <c r="C132" s="16" t="s">
        <v>17</v>
      </c>
      <c r="D132" s="2">
        <f t="shared" ref="D132:N132" si="207">SUM(D133:D137)</f>
        <v>12.732100000000001</v>
      </c>
      <c r="E132" s="2">
        <f t="shared" si="207"/>
        <v>0</v>
      </c>
      <c r="F132" s="2">
        <f t="shared" si="207"/>
        <v>0</v>
      </c>
      <c r="G132" s="2">
        <f t="shared" si="207"/>
        <v>12.732100000000001</v>
      </c>
      <c r="H132" s="2">
        <f t="shared" si="207"/>
        <v>0</v>
      </c>
      <c r="I132" s="2">
        <f t="shared" si="207"/>
        <v>12.888999999999999</v>
      </c>
      <c r="J132" s="2">
        <f t="shared" si="207"/>
        <v>0</v>
      </c>
      <c r="K132" s="2">
        <f t="shared" si="207"/>
        <v>0</v>
      </c>
      <c r="L132" s="2">
        <f t="shared" si="207"/>
        <v>12.723100000000001</v>
      </c>
      <c r="M132" s="2">
        <f t="shared" si="207"/>
        <v>0.16589999999999999</v>
      </c>
      <c r="N132" s="2">
        <f t="shared" si="207"/>
        <v>0.15689999999999998</v>
      </c>
      <c r="O132" s="31"/>
      <c r="P132" s="2">
        <f>SUM(P133:P137)</f>
        <v>0</v>
      </c>
      <c r="Q132" s="31"/>
      <c r="R132" s="2">
        <f>SUM(R133:R137)</f>
        <v>0</v>
      </c>
      <c r="S132" s="31"/>
      <c r="T132" s="2">
        <f>SUM(T133:T137)</f>
        <v>-9.000000000000008E-3</v>
      </c>
      <c r="U132" s="31"/>
      <c r="V132" s="2">
        <f>SUM(V133:V137)</f>
        <v>0.16589999999999999</v>
      </c>
      <c r="W132" s="31"/>
      <c r="X132" s="16"/>
    </row>
    <row r="133" spans="1:24" s="42" customFormat="1" x14ac:dyDescent="0.25">
      <c r="A133" s="22" t="s">
        <v>114</v>
      </c>
      <c r="B133" s="25" t="s">
        <v>116</v>
      </c>
      <c r="C133" s="24" t="s">
        <v>24</v>
      </c>
      <c r="D133" s="4">
        <f t="shared" ref="D133:D136" si="208">IF(ISERROR(E133+F133+G133+H133),"нд",E133+F133+G133+H133)</f>
        <v>0.25769999999999998</v>
      </c>
      <c r="E133" s="4">
        <v>0</v>
      </c>
      <c r="F133" s="4">
        <v>0</v>
      </c>
      <c r="G133" s="4">
        <v>0.25769999999999998</v>
      </c>
      <c r="H133" s="4">
        <v>0</v>
      </c>
      <c r="I133" s="4">
        <f t="shared" ref="I133:I136" si="209">SUM(J133:M133)</f>
        <v>0.25740000000000002</v>
      </c>
      <c r="J133" s="4">
        <v>0</v>
      </c>
      <c r="K133" s="4">
        <v>0</v>
      </c>
      <c r="L133" s="4">
        <v>0.25740000000000002</v>
      </c>
      <c r="M133" s="4">
        <v>0</v>
      </c>
      <c r="N133" s="4">
        <f t="shared" ref="N133:N134" si="210">IF(ISERROR(P133+R133+T133+V133),"нд",P133+R133+T133+V133)</f>
        <v>-2.9999999999996696E-4</v>
      </c>
      <c r="O133" s="33">
        <f t="shared" ref="O133:O134" si="211">IF(N133="нд","нд",IFERROR(N133/D133*100,IF(I133&gt;0,100,0)))</f>
        <v>-0.11641443538997553</v>
      </c>
      <c r="P133" s="4">
        <f t="shared" ref="P133:P134" si="212">IF(ISERROR(J133-E133),"нд",J133-E133)</f>
        <v>0</v>
      </c>
      <c r="Q133" s="33">
        <f t="shared" ref="Q133:Q134" si="213">IF(P133="нд","нд",IFERROR(P133/E133*100,IF(J133&gt;0,100,0)))</f>
        <v>0</v>
      </c>
      <c r="R133" s="4">
        <f t="shared" ref="R133:R134" si="214">IF(ISERROR(K133-F133),"нд",K133-F133)</f>
        <v>0</v>
      </c>
      <c r="S133" s="33">
        <f t="shared" ref="S133:S134" si="215">IF(R133="нд","нд",IFERROR(R133/F133*100,IF(K133&gt;0,100,0)))</f>
        <v>0</v>
      </c>
      <c r="T133" s="4">
        <f t="shared" ref="T133:T134" si="216">IF(ISERROR(L133-G133),"нд",L133-G133)</f>
        <v>-2.9999999999996696E-4</v>
      </c>
      <c r="U133" s="33">
        <f t="shared" ref="U133:U134" si="217">IF(T133="нд","нд",IFERROR(T133/G133*100,IF(L133&gt;0,100,0)))</f>
        <v>-0.11641443538997553</v>
      </c>
      <c r="V133" s="4">
        <f t="shared" ref="V133:V134" si="218">IF(ISERROR(M133-H133),"нд",M133-H133)</f>
        <v>0</v>
      </c>
      <c r="W133" s="33">
        <f t="shared" ref="W133:W134" si="219">IF(V133="нд","нд",IFERROR(V133/H133*100,IF(M133&gt;0,100,0)))</f>
        <v>0</v>
      </c>
      <c r="X133" s="37"/>
    </row>
    <row r="134" spans="1:24" s="42" customFormat="1" x14ac:dyDescent="0.25">
      <c r="A134" s="22" t="s">
        <v>114</v>
      </c>
      <c r="B134" s="23" t="s">
        <v>179</v>
      </c>
      <c r="C134" s="24" t="s">
        <v>180</v>
      </c>
      <c r="D134" s="4">
        <f t="shared" ref="D134" si="220">IF(ISERROR(E134+F134+G134+H134),"нд",E134+F134+G134+H134)</f>
        <v>0.64400000000000002</v>
      </c>
      <c r="E134" s="4">
        <v>0</v>
      </c>
      <c r="F134" s="4">
        <v>0</v>
      </c>
      <c r="G134" s="4">
        <v>0.64400000000000002</v>
      </c>
      <c r="H134" s="4">
        <v>0</v>
      </c>
      <c r="I134" s="4">
        <f t="shared" ref="I134" si="221">SUM(J134:M134)</f>
        <v>0.63529999999999998</v>
      </c>
      <c r="J134" s="4">
        <v>0</v>
      </c>
      <c r="K134" s="4">
        <v>0</v>
      </c>
      <c r="L134" s="4">
        <v>0.63529999999999998</v>
      </c>
      <c r="M134" s="4">
        <v>0</v>
      </c>
      <c r="N134" s="4">
        <f t="shared" si="210"/>
        <v>-8.700000000000041E-3</v>
      </c>
      <c r="O134" s="33">
        <f t="shared" si="211"/>
        <v>-1.3509316770186399</v>
      </c>
      <c r="P134" s="4">
        <f t="shared" si="212"/>
        <v>0</v>
      </c>
      <c r="Q134" s="33">
        <f t="shared" si="213"/>
        <v>0</v>
      </c>
      <c r="R134" s="4">
        <f t="shared" si="214"/>
        <v>0</v>
      </c>
      <c r="S134" s="33">
        <f t="shared" si="215"/>
        <v>0</v>
      </c>
      <c r="T134" s="4">
        <f t="shared" si="216"/>
        <v>-8.700000000000041E-3</v>
      </c>
      <c r="U134" s="33">
        <f t="shared" si="217"/>
        <v>-1.3509316770186399</v>
      </c>
      <c r="V134" s="4">
        <f t="shared" si="218"/>
        <v>0</v>
      </c>
      <c r="W134" s="33">
        <f t="shared" si="219"/>
        <v>0</v>
      </c>
      <c r="X134" s="37"/>
    </row>
    <row r="135" spans="1:24" s="42" customFormat="1" x14ac:dyDescent="0.25">
      <c r="A135" s="22" t="s">
        <v>114</v>
      </c>
      <c r="B135" s="23" t="s">
        <v>133</v>
      </c>
      <c r="C135" s="24" t="s">
        <v>134</v>
      </c>
      <c r="D135" s="4">
        <f t="shared" si="208"/>
        <v>10.451000000000001</v>
      </c>
      <c r="E135" s="4">
        <v>0</v>
      </c>
      <c r="F135" s="4">
        <v>0</v>
      </c>
      <c r="G135" s="4">
        <v>10.451000000000001</v>
      </c>
      <c r="H135" s="4">
        <v>0</v>
      </c>
      <c r="I135" s="4">
        <f t="shared" si="209"/>
        <v>10.451000000000001</v>
      </c>
      <c r="J135" s="4">
        <v>0</v>
      </c>
      <c r="K135" s="4">
        <v>0</v>
      </c>
      <c r="L135" s="4">
        <v>10.451000000000001</v>
      </c>
      <c r="M135" s="4">
        <v>0</v>
      </c>
      <c r="N135" s="4">
        <f t="shared" ref="N135:N136" si="222">IF(ISERROR(P135+R135+T135+V135),"нд",P135+R135+T135+V135)</f>
        <v>0</v>
      </c>
      <c r="O135" s="33">
        <f t="shared" ref="O135:O136" si="223">IF(N135="нд","нд",IFERROR(N135/D135*100,IF(I135&gt;0,100,0)))</f>
        <v>0</v>
      </c>
      <c r="P135" s="4">
        <f t="shared" ref="P135:P136" si="224">IF(ISERROR(J135-E135),"нд",J135-E135)</f>
        <v>0</v>
      </c>
      <c r="Q135" s="33">
        <f t="shared" ref="Q135:Q136" si="225">IF(P135="нд","нд",IFERROR(P135/E135*100,IF(J135&gt;0,100,0)))</f>
        <v>0</v>
      </c>
      <c r="R135" s="4">
        <f t="shared" ref="R135:R136" si="226">IF(ISERROR(K135-F135),"нд",K135-F135)</f>
        <v>0</v>
      </c>
      <c r="S135" s="33">
        <f t="shared" ref="S135:S136" si="227">IF(R135="нд","нд",IFERROR(R135/F135*100,IF(K135&gt;0,100,0)))</f>
        <v>0</v>
      </c>
      <c r="T135" s="4">
        <f t="shared" ref="T135:T136" si="228">IF(ISERROR(L135-G135),"нд",L135-G135)</f>
        <v>0</v>
      </c>
      <c r="U135" s="33">
        <f t="shared" ref="U135:U136" si="229">IF(T135="нд","нд",IFERROR(T135/G135*100,IF(L135&gt;0,100,0)))</f>
        <v>0</v>
      </c>
      <c r="V135" s="4">
        <f t="shared" ref="V135:V136" si="230">IF(ISERROR(M135-H135),"нд",M135-H135)</f>
        <v>0</v>
      </c>
      <c r="W135" s="33">
        <f t="shared" ref="W135:W136" si="231">IF(V135="нд","нд",IFERROR(V135/H135*100,IF(M135&gt;0,100,0)))</f>
        <v>0</v>
      </c>
      <c r="X135" s="37"/>
    </row>
    <row r="136" spans="1:24" s="42" customFormat="1" ht="25.5" x14ac:dyDescent="0.25">
      <c r="A136" s="22" t="s">
        <v>114</v>
      </c>
      <c r="B136" s="25" t="s">
        <v>181</v>
      </c>
      <c r="C136" s="24" t="s">
        <v>182</v>
      </c>
      <c r="D136" s="4">
        <f t="shared" si="208"/>
        <v>1.3794</v>
      </c>
      <c r="E136" s="4">
        <v>0</v>
      </c>
      <c r="F136" s="4">
        <v>0</v>
      </c>
      <c r="G136" s="4">
        <v>1.3794</v>
      </c>
      <c r="H136" s="4">
        <v>0</v>
      </c>
      <c r="I136" s="4">
        <f t="shared" si="209"/>
        <v>1.5452999999999999</v>
      </c>
      <c r="J136" s="4">
        <v>0</v>
      </c>
      <c r="K136" s="4">
        <v>0</v>
      </c>
      <c r="L136" s="4">
        <v>1.3794</v>
      </c>
      <c r="M136" s="4">
        <v>0.16589999999999999</v>
      </c>
      <c r="N136" s="4">
        <f t="shared" si="222"/>
        <v>0.16589999999999999</v>
      </c>
      <c r="O136" s="33">
        <f t="shared" si="223"/>
        <v>12.026968247063941</v>
      </c>
      <c r="P136" s="4">
        <f t="shared" si="224"/>
        <v>0</v>
      </c>
      <c r="Q136" s="33">
        <f t="shared" si="225"/>
        <v>0</v>
      </c>
      <c r="R136" s="4">
        <f t="shared" si="226"/>
        <v>0</v>
      </c>
      <c r="S136" s="33">
        <f t="shared" si="227"/>
        <v>0</v>
      </c>
      <c r="T136" s="4">
        <f t="shared" si="228"/>
        <v>0</v>
      </c>
      <c r="U136" s="33">
        <f t="shared" si="229"/>
        <v>0</v>
      </c>
      <c r="V136" s="4">
        <f t="shared" si="230"/>
        <v>0.16589999999999999</v>
      </c>
      <c r="W136" s="33">
        <f t="shared" si="231"/>
        <v>100</v>
      </c>
      <c r="X136" s="37" t="s">
        <v>186</v>
      </c>
    </row>
    <row r="137" spans="1:24" x14ac:dyDescent="0.25">
      <c r="A137" s="20" t="s">
        <v>19</v>
      </c>
      <c r="B137" s="28" t="s">
        <v>19</v>
      </c>
      <c r="C137" s="2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34"/>
      <c r="P137" s="5"/>
      <c r="Q137" s="34"/>
      <c r="R137" s="5"/>
      <c r="S137" s="34"/>
      <c r="T137" s="5"/>
      <c r="U137" s="34"/>
      <c r="V137" s="5"/>
      <c r="W137" s="34"/>
      <c r="X137" s="29"/>
    </row>
  </sheetData>
  <mergeCells count="29">
    <mergeCell ref="A4:X4"/>
    <mergeCell ref="A5:X5"/>
    <mergeCell ref="A7:X7"/>
    <mergeCell ref="A10:X10"/>
    <mergeCell ref="A12:X12"/>
    <mergeCell ref="A15:A19"/>
    <mergeCell ref="B15:B19"/>
    <mergeCell ref="C15:C19"/>
    <mergeCell ref="N15:W16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H18:H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5:M15"/>
  </mergeCells>
  <conditionalFormatting sqref="D80:F80 I80:L80 I68:W68 D68:G68 N80:W80 D91:W95 D129:W133 D81:W85 D135:W137 D21:W67 D97:W123">
    <cfRule type="cellIs" dxfId="62" priority="79" operator="equal">
      <formula>0</formula>
    </cfRule>
  </conditionalFormatting>
  <conditionalFormatting sqref="D79:F79 I79:L79 N79:W79">
    <cfRule type="cellIs" dxfId="61" priority="75" operator="equal">
      <formula>0</formula>
    </cfRule>
  </conditionalFormatting>
  <conditionalFormatting sqref="D77:F77 I77:L77 N77:W77">
    <cfRule type="cellIs" dxfId="60" priority="74" operator="equal">
      <formula>0</formula>
    </cfRule>
  </conditionalFormatting>
  <conditionalFormatting sqref="I73:W73 D73:G73 M77 M79:M80">
    <cfRule type="cellIs" dxfId="59" priority="73" operator="equal">
      <formula>0</formula>
    </cfRule>
  </conditionalFormatting>
  <conditionalFormatting sqref="I72:W72 D72:G72">
    <cfRule type="cellIs" dxfId="58" priority="72" operator="equal">
      <formula>0</formula>
    </cfRule>
  </conditionalFormatting>
  <conditionalFormatting sqref="I71:W71 D71:G71">
    <cfRule type="cellIs" dxfId="57" priority="71" operator="equal">
      <formula>0</formula>
    </cfRule>
  </conditionalFormatting>
  <conditionalFormatting sqref="I70:W70 D70:G70">
    <cfRule type="cellIs" dxfId="56" priority="70" operator="equal">
      <formula>0</formula>
    </cfRule>
  </conditionalFormatting>
  <conditionalFormatting sqref="I69:W69 D69:G69">
    <cfRule type="cellIs" dxfId="55" priority="69" operator="equal">
      <formula>0</formula>
    </cfRule>
  </conditionalFormatting>
  <conditionalFormatting sqref="H68 H72">
    <cfRule type="cellIs" dxfId="54" priority="68" operator="equal">
      <formula>0</formula>
    </cfRule>
  </conditionalFormatting>
  <conditionalFormatting sqref="H70:H71">
    <cfRule type="cellIs" dxfId="53" priority="67" operator="equal">
      <formula>0</formula>
    </cfRule>
  </conditionalFormatting>
  <conditionalFormatting sqref="H77">
    <cfRule type="cellIs" dxfId="52" priority="66" operator="equal">
      <formula>0</formula>
    </cfRule>
  </conditionalFormatting>
  <conditionalFormatting sqref="H80">
    <cfRule type="cellIs" dxfId="51" priority="65" operator="equal">
      <formula>0</formula>
    </cfRule>
  </conditionalFormatting>
  <conditionalFormatting sqref="H79">
    <cfRule type="cellIs" dxfId="50" priority="64" operator="equal">
      <formula>0</formula>
    </cfRule>
  </conditionalFormatting>
  <conditionalFormatting sqref="H69 H73">
    <cfRule type="cellIs" dxfId="49" priority="63" operator="equal">
      <formula>0</formula>
    </cfRule>
  </conditionalFormatting>
  <conditionalFormatting sqref="X77">
    <cfRule type="cellIs" dxfId="48" priority="56" operator="equal">
      <formula>0</formula>
    </cfRule>
  </conditionalFormatting>
  <conditionalFormatting sqref="H90">
    <cfRule type="cellIs" dxfId="47" priority="45" operator="equal">
      <formula>0</formula>
    </cfRule>
  </conditionalFormatting>
  <conditionalFormatting sqref="G90">
    <cfRule type="cellIs" dxfId="46" priority="44" operator="equal">
      <formula>0</formula>
    </cfRule>
  </conditionalFormatting>
  <conditionalFormatting sqref="G86">
    <cfRule type="cellIs" dxfId="45" priority="36" operator="equal">
      <formula>0</formula>
    </cfRule>
  </conditionalFormatting>
  <conditionalFormatting sqref="G88">
    <cfRule type="cellIs" dxfId="44" priority="28" operator="equal">
      <formula>0</formula>
    </cfRule>
  </conditionalFormatting>
  <conditionalFormatting sqref="G77">
    <cfRule type="cellIs" dxfId="43" priority="60" operator="equal">
      <formula>0</formula>
    </cfRule>
  </conditionalFormatting>
  <conditionalFormatting sqref="G87">
    <cfRule type="cellIs" dxfId="42" priority="40" operator="equal">
      <formula>0</formula>
    </cfRule>
  </conditionalFormatting>
  <conditionalFormatting sqref="G80">
    <cfRule type="cellIs" dxfId="41" priority="59" operator="equal">
      <formula>0</formula>
    </cfRule>
  </conditionalFormatting>
  <conditionalFormatting sqref="G79">
    <cfRule type="cellIs" dxfId="40" priority="58" operator="equal">
      <formula>0</formula>
    </cfRule>
  </conditionalFormatting>
  <conditionalFormatting sqref="D125:W125">
    <cfRule type="cellIs" dxfId="39" priority="25" operator="equal">
      <formula>0</formula>
    </cfRule>
  </conditionalFormatting>
  <conditionalFormatting sqref="M90">
    <cfRule type="cellIs" dxfId="38" priority="46" operator="equal">
      <formula>0</formula>
    </cfRule>
  </conditionalFormatting>
  <conditionalFormatting sqref="D90:F90 I90:L90 N90:W90">
    <cfRule type="cellIs" dxfId="37" priority="47" operator="equal">
      <formula>0</formula>
    </cfRule>
  </conditionalFormatting>
  <conditionalFormatting sqref="H87">
    <cfRule type="cellIs" dxfId="36" priority="41" operator="equal">
      <formula>0</formula>
    </cfRule>
  </conditionalFormatting>
  <conditionalFormatting sqref="G89">
    <cfRule type="cellIs" dxfId="35" priority="32" operator="equal">
      <formula>0</formula>
    </cfRule>
  </conditionalFormatting>
  <conditionalFormatting sqref="H89">
    <cfRule type="cellIs" dxfId="34" priority="33" operator="equal">
      <formula>0</formula>
    </cfRule>
  </conditionalFormatting>
  <conditionalFormatting sqref="D87:F87 I87:L87 N87:W87">
    <cfRule type="cellIs" dxfId="33" priority="43" operator="equal">
      <formula>0</formula>
    </cfRule>
  </conditionalFormatting>
  <conditionalFormatting sqref="M87">
    <cfRule type="cellIs" dxfId="32" priority="42" operator="equal">
      <formula>0</formula>
    </cfRule>
  </conditionalFormatting>
  <conditionalFormatting sqref="D86:F86 I86:L86 N86:W86">
    <cfRule type="cellIs" dxfId="31" priority="39" operator="equal">
      <formula>0</formula>
    </cfRule>
  </conditionalFormatting>
  <conditionalFormatting sqref="M86">
    <cfRule type="cellIs" dxfId="30" priority="38" operator="equal">
      <formula>0</formula>
    </cfRule>
  </conditionalFormatting>
  <conditionalFormatting sqref="H86">
    <cfRule type="cellIs" dxfId="29" priority="37" operator="equal">
      <formula>0</formula>
    </cfRule>
  </conditionalFormatting>
  <conditionalFormatting sqref="M88">
    <cfRule type="cellIs" dxfId="28" priority="30" operator="equal">
      <formula>0</formula>
    </cfRule>
  </conditionalFormatting>
  <conditionalFormatting sqref="D88:F88 I88:L88 N88:W88">
    <cfRule type="cellIs" dxfId="27" priority="31" operator="equal">
      <formula>0</formula>
    </cfRule>
  </conditionalFormatting>
  <conditionalFormatting sqref="D89:F89 I89:L89 N89:W89">
    <cfRule type="cellIs" dxfId="26" priority="35" operator="equal">
      <formula>0</formula>
    </cfRule>
  </conditionalFormatting>
  <conditionalFormatting sqref="M89">
    <cfRule type="cellIs" dxfId="25" priority="34" operator="equal">
      <formula>0</formula>
    </cfRule>
  </conditionalFormatting>
  <conditionalFormatting sqref="H88">
    <cfRule type="cellIs" dxfId="24" priority="29" operator="equal">
      <formula>0</formula>
    </cfRule>
  </conditionalFormatting>
  <conditionalFormatting sqref="D124:W124">
    <cfRule type="cellIs" dxfId="23" priority="24" operator="equal">
      <formula>0</formula>
    </cfRule>
  </conditionalFormatting>
  <conditionalFormatting sqref="D76:F76 I76:L76 N76:W76">
    <cfRule type="cellIs" dxfId="22" priority="23" operator="equal">
      <formula>0</formula>
    </cfRule>
  </conditionalFormatting>
  <conditionalFormatting sqref="D75:F75 I75:L75 N75:W75">
    <cfRule type="cellIs" dxfId="21" priority="22" operator="equal">
      <formula>0</formula>
    </cfRule>
  </conditionalFormatting>
  <conditionalFormatting sqref="D74:F74 I74:L74 N74:W74">
    <cfRule type="cellIs" dxfId="20" priority="21" operator="equal">
      <formula>0</formula>
    </cfRule>
  </conditionalFormatting>
  <conditionalFormatting sqref="M74:M76">
    <cfRule type="cellIs" dxfId="19" priority="20" operator="equal">
      <formula>0</formula>
    </cfRule>
  </conditionalFormatting>
  <conditionalFormatting sqref="H74">
    <cfRule type="cellIs" dxfId="18" priority="19" operator="equal">
      <formula>0</formula>
    </cfRule>
  </conditionalFormatting>
  <conditionalFormatting sqref="H76">
    <cfRule type="cellIs" dxfId="17" priority="18" operator="equal">
      <formula>0</formula>
    </cfRule>
  </conditionalFormatting>
  <conditionalFormatting sqref="H75">
    <cfRule type="cellIs" dxfId="16" priority="17" operator="equal">
      <formula>0</formula>
    </cfRule>
  </conditionalFormatting>
  <conditionalFormatting sqref="X74">
    <cfRule type="cellIs" dxfId="15" priority="13" operator="equal">
      <formula>0</formula>
    </cfRule>
  </conditionalFormatting>
  <conditionalFormatting sqref="G74">
    <cfRule type="cellIs" dxfId="14" priority="16" operator="equal">
      <formula>0</formula>
    </cfRule>
  </conditionalFormatting>
  <conditionalFormatting sqref="G76">
    <cfRule type="cellIs" dxfId="13" priority="15" operator="equal">
      <formula>0</formula>
    </cfRule>
  </conditionalFormatting>
  <conditionalFormatting sqref="G75">
    <cfRule type="cellIs" dxfId="12" priority="14" operator="equal">
      <formula>0</formula>
    </cfRule>
  </conditionalFormatting>
  <conditionalFormatting sqref="D78:F78 I78:L78 N78:W78">
    <cfRule type="cellIs" dxfId="11" priority="12" operator="equal">
      <formula>0</formula>
    </cfRule>
  </conditionalFormatting>
  <conditionalFormatting sqref="M78">
    <cfRule type="cellIs" dxfId="10" priority="11" operator="equal">
      <formula>0</formula>
    </cfRule>
  </conditionalFormatting>
  <conditionalFormatting sqref="H78">
    <cfRule type="cellIs" dxfId="9" priority="10" operator="equal">
      <formula>0</formula>
    </cfRule>
  </conditionalFormatting>
  <conditionalFormatting sqref="G78">
    <cfRule type="cellIs" dxfId="8" priority="9" operator="equal">
      <formula>0</formula>
    </cfRule>
  </conditionalFormatting>
  <conditionalFormatting sqref="D126:W126">
    <cfRule type="cellIs" dxfId="7" priority="8" operator="equal">
      <formula>0</formula>
    </cfRule>
  </conditionalFormatting>
  <conditionalFormatting sqref="D128:W128">
    <cfRule type="cellIs" dxfId="6" priority="7" operator="equal">
      <formula>0</formula>
    </cfRule>
  </conditionalFormatting>
  <conditionalFormatting sqref="D127:W127">
    <cfRule type="cellIs" dxfId="5" priority="6" operator="equal">
      <formula>0</formula>
    </cfRule>
  </conditionalFormatting>
  <conditionalFormatting sqref="D134:W134">
    <cfRule type="cellIs" dxfId="4" priority="5" operator="equal">
      <formula>0</formula>
    </cfRule>
  </conditionalFormatting>
  <conditionalFormatting sqref="H96">
    <cfRule type="cellIs" dxfId="3" priority="2" operator="equal">
      <formula>0</formula>
    </cfRule>
  </conditionalFormatting>
  <conditionalFormatting sqref="G96">
    <cfRule type="cellIs" dxfId="2" priority="1" operator="equal">
      <formula>0</formula>
    </cfRule>
  </conditionalFormatting>
  <conditionalFormatting sqref="M96">
    <cfRule type="cellIs" dxfId="1" priority="3" operator="equal">
      <formula>0</formula>
    </cfRule>
  </conditionalFormatting>
  <conditionalFormatting sqref="D96:F96 I96:L96 N96:W96">
    <cfRule type="cellIs" dxfId="0" priority="4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5" fitToHeight="0" orientation="landscape" r:id="rId1"/>
  <ignoredErrors>
    <ignoredError sqref="R122:V122 E117:F117 Q122 E122:G122 P122 D95 E92:F92 O67 U95 S95 Q95 O95 E95:G95 P95 R95 T95 V95 Q67 S67 U67 E35:G35 H117:K117 H122:L122 H92:L92 H95:L95 H35:L35 O82 M117:V117 M122:O122 M92:V92 M95:N95 M35:V35 L67 Q82 S82" formulaRange="1"/>
    <ignoredError sqref="A21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№11</dc:title>
  <dc:creator/>
  <cp:keywords>Отчет ИП 2021 II квартал</cp:keywords>
  <cp:lastModifiedBy/>
  <dcterms:created xsi:type="dcterms:W3CDTF">2015-06-05T18:19:34Z</dcterms:created>
  <dcterms:modified xsi:type="dcterms:W3CDTF">2022-02-14T05:22:33Z</dcterms:modified>
  <cp:contentStatus>Готова</cp:contentStatus>
</cp:coreProperties>
</file>