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64011"/>
  <bookViews>
    <workbookView xWindow="1674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6" i="1" l="1"/>
  <c r="H146" i="1"/>
  <c r="S146" i="1" s="1"/>
  <c r="I134" i="1"/>
  <c r="H134" i="1"/>
  <c r="S134" i="1" s="1"/>
  <c r="I133" i="1"/>
  <c r="T133" i="1" s="1"/>
  <c r="U133" i="1" s="1"/>
  <c r="H133" i="1"/>
  <c r="S133" i="1" s="1"/>
  <c r="I132" i="1"/>
  <c r="H132" i="1"/>
  <c r="S132" i="1" s="1"/>
  <c r="I104" i="1"/>
  <c r="H104" i="1"/>
  <c r="S104" i="1" s="1"/>
  <c r="I94" i="1"/>
  <c r="H94" i="1"/>
  <c r="I93" i="1"/>
  <c r="H93" i="1"/>
  <c r="S93" i="1" s="1"/>
  <c r="I78" i="1"/>
  <c r="H78" i="1"/>
  <c r="S78" i="1" s="1"/>
  <c r="I77" i="1"/>
  <c r="H77" i="1"/>
  <c r="S77" i="1" s="1"/>
  <c r="I76" i="1"/>
  <c r="H76" i="1"/>
  <c r="I75" i="1"/>
  <c r="H75" i="1"/>
  <c r="T75" i="1" s="1"/>
  <c r="U75" i="1" s="1"/>
  <c r="I74" i="1"/>
  <c r="H74" i="1"/>
  <c r="S74" i="1" s="1"/>
  <c r="I73" i="1"/>
  <c r="H73" i="1"/>
  <c r="I72" i="1"/>
  <c r="H72" i="1"/>
  <c r="T146" i="1" l="1"/>
  <c r="U146" i="1" s="1"/>
  <c r="T72" i="1"/>
  <c r="U72" i="1" s="1"/>
  <c r="T104" i="1"/>
  <c r="U104" i="1" s="1"/>
  <c r="T134" i="1"/>
  <c r="U134" i="1" s="1"/>
  <c r="T132" i="1"/>
  <c r="U132" i="1" s="1"/>
  <c r="T93" i="1"/>
  <c r="U93" i="1" s="1"/>
  <c r="S94" i="1"/>
  <c r="T94" i="1"/>
  <c r="U94" i="1" s="1"/>
  <c r="T77" i="1"/>
  <c r="U77" i="1" s="1"/>
  <c r="T73" i="1"/>
  <c r="U73" i="1" s="1"/>
  <c r="S72" i="1"/>
  <c r="S76" i="1"/>
  <c r="T74" i="1"/>
  <c r="U74" i="1" s="1"/>
  <c r="T78" i="1"/>
  <c r="U78" i="1" s="1"/>
  <c r="S73" i="1"/>
  <c r="T76" i="1"/>
  <c r="U76" i="1" s="1"/>
  <c r="S75" i="1"/>
  <c r="I139" i="1" l="1"/>
  <c r="K33" i="1"/>
  <c r="K65" i="1"/>
  <c r="K64" i="1" s="1"/>
  <c r="K87" i="1"/>
  <c r="K90" i="1"/>
  <c r="K99" i="1"/>
  <c r="K102" i="1"/>
  <c r="K101" i="1" s="1"/>
  <c r="K130" i="1"/>
  <c r="K23" i="1" s="1"/>
  <c r="K143" i="1"/>
  <c r="I145" i="1"/>
  <c r="H145" i="1"/>
  <c r="S145" i="1" s="1"/>
  <c r="H139" i="1"/>
  <c r="T139" i="1" s="1"/>
  <c r="U139" i="1" s="1"/>
  <c r="I138" i="1"/>
  <c r="H138" i="1"/>
  <c r="S138" i="1" s="1"/>
  <c r="I137" i="1"/>
  <c r="H137" i="1"/>
  <c r="S137" i="1" s="1"/>
  <c r="I81" i="1"/>
  <c r="H81" i="1"/>
  <c r="S81" i="1" s="1"/>
  <c r="I80" i="1"/>
  <c r="H80" i="1"/>
  <c r="I79" i="1"/>
  <c r="H79" i="1"/>
  <c r="S79" i="1" s="1"/>
  <c r="I71" i="1"/>
  <c r="H71" i="1"/>
  <c r="H103" i="1"/>
  <c r="E102" i="1"/>
  <c r="E101" i="1" s="1"/>
  <c r="F102" i="1"/>
  <c r="F101" i="1" s="1"/>
  <c r="G102" i="1"/>
  <c r="G101" i="1" s="1"/>
  <c r="J102" i="1"/>
  <c r="J101" i="1" s="1"/>
  <c r="L102" i="1"/>
  <c r="L101" i="1"/>
  <c r="M102" i="1"/>
  <c r="M101" i="1"/>
  <c r="N102" i="1"/>
  <c r="O102" i="1"/>
  <c r="P102" i="1"/>
  <c r="P101" i="1"/>
  <c r="Q102" i="1"/>
  <c r="D102" i="1"/>
  <c r="D101" i="1" s="1"/>
  <c r="D130" i="1"/>
  <c r="D23" i="1" s="1"/>
  <c r="I135" i="1"/>
  <c r="H135" i="1"/>
  <c r="I136" i="1"/>
  <c r="H136" i="1"/>
  <c r="S136" i="1" s="1"/>
  <c r="H91" i="1"/>
  <c r="I91" i="1"/>
  <c r="H92" i="1"/>
  <c r="I92" i="1"/>
  <c r="H95" i="1"/>
  <c r="I95" i="1"/>
  <c r="H96" i="1"/>
  <c r="I96" i="1"/>
  <c r="H97" i="1"/>
  <c r="I97" i="1"/>
  <c r="E90" i="1"/>
  <c r="E89" i="1" s="1"/>
  <c r="F90" i="1"/>
  <c r="G90" i="1"/>
  <c r="J90" i="1"/>
  <c r="L90" i="1"/>
  <c r="M90" i="1"/>
  <c r="N90" i="1"/>
  <c r="O90" i="1"/>
  <c r="P90" i="1"/>
  <c r="P89" i="1" s="1"/>
  <c r="Q90" i="1"/>
  <c r="D90" i="1"/>
  <c r="P87" i="1"/>
  <c r="Q87" i="1"/>
  <c r="I87" i="1"/>
  <c r="T87" i="1" s="1"/>
  <c r="H87" i="1"/>
  <c r="S87" i="1"/>
  <c r="E87" i="1"/>
  <c r="F87" i="1"/>
  <c r="G87" i="1"/>
  <c r="J87" i="1"/>
  <c r="L87" i="1"/>
  <c r="M87" i="1"/>
  <c r="N87" i="1"/>
  <c r="O87" i="1"/>
  <c r="D87" i="1"/>
  <c r="I85" i="1"/>
  <c r="H85" i="1"/>
  <c r="I84" i="1"/>
  <c r="H84" i="1"/>
  <c r="I83" i="1"/>
  <c r="H83" i="1"/>
  <c r="I82" i="1"/>
  <c r="H82" i="1"/>
  <c r="I70" i="1"/>
  <c r="H70" i="1"/>
  <c r="I69" i="1"/>
  <c r="H69" i="1"/>
  <c r="I68" i="1"/>
  <c r="H68" i="1"/>
  <c r="F130" i="1"/>
  <c r="F23" i="1" s="1"/>
  <c r="F22" i="1"/>
  <c r="F24" i="1"/>
  <c r="F25" i="1"/>
  <c r="F30" i="1"/>
  <c r="F33" i="1"/>
  <c r="F29" i="1"/>
  <c r="F28" i="1" s="1"/>
  <c r="F20" i="1" s="1"/>
  <c r="F65" i="1"/>
  <c r="F64" i="1" s="1"/>
  <c r="F99" i="1"/>
  <c r="E33" i="1"/>
  <c r="H147" i="1"/>
  <c r="I147" i="1"/>
  <c r="H148" i="1"/>
  <c r="I148" i="1"/>
  <c r="I144" i="1"/>
  <c r="H144" i="1"/>
  <c r="I131" i="1"/>
  <c r="H131" i="1"/>
  <c r="I103" i="1"/>
  <c r="T103" i="1" s="1"/>
  <c r="U103" i="1" s="1"/>
  <c r="H67" i="1"/>
  <c r="I67" i="1"/>
  <c r="I66" i="1"/>
  <c r="H66" i="1"/>
  <c r="H34" i="1"/>
  <c r="H33" i="1" s="1"/>
  <c r="I34" i="1"/>
  <c r="D33" i="1"/>
  <c r="S22" i="1"/>
  <c r="S24" i="1"/>
  <c r="S99" i="1"/>
  <c r="H31" i="1"/>
  <c r="H30" i="1" s="1"/>
  <c r="I31" i="1"/>
  <c r="I30" i="1" s="1"/>
  <c r="D143" i="1"/>
  <c r="D25" i="1" s="1"/>
  <c r="Q143" i="1"/>
  <c r="Q25" i="1"/>
  <c r="P143" i="1"/>
  <c r="P25" i="1"/>
  <c r="O143" i="1"/>
  <c r="O25" i="1"/>
  <c r="N143" i="1"/>
  <c r="N25" i="1" s="1"/>
  <c r="M143" i="1"/>
  <c r="M25" i="1"/>
  <c r="L143" i="1"/>
  <c r="L25" i="1"/>
  <c r="K25" i="1"/>
  <c r="J143" i="1"/>
  <c r="J25" i="1" s="1"/>
  <c r="G143" i="1"/>
  <c r="G25" i="1" s="1"/>
  <c r="E143" i="1"/>
  <c r="E25" i="1"/>
  <c r="E130" i="1"/>
  <c r="E23" i="1" s="1"/>
  <c r="G130" i="1"/>
  <c r="G23" i="1" s="1"/>
  <c r="J130" i="1"/>
  <c r="J23" i="1" s="1"/>
  <c r="L130" i="1"/>
  <c r="L23" i="1"/>
  <c r="M130" i="1"/>
  <c r="M23" i="1" s="1"/>
  <c r="N130" i="1"/>
  <c r="N23" i="1" s="1"/>
  <c r="O130" i="1"/>
  <c r="O23" i="1" s="1"/>
  <c r="P130" i="1"/>
  <c r="P23" i="1"/>
  <c r="Q130" i="1"/>
  <c r="Q23" i="1" s="1"/>
  <c r="N101" i="1"/>
  <c r="O101" i="1"/>
  <c r="Q101" i="1"/>
  <c r="E99" i="1"/>
  <c r="G99" i="1"/>
  <c r="H99" i="1"/>
  <c r="I99" i="1"/>
  <c r="J99" i="1"/>
  <c r="L99" i="1"/>
  <c r="M99" i="1"/>
  <c r="N99" i="1"/>
  <c r="N89" i="1"/>
  <c r="O99" i="1"/>
  <c r="P99" i="1"/>
  <c r="Q99" i="1"/>
  <c r="Q89" i="1" s="1"/>
  <c r="D99" i="1"/>
  <c r="E65" i="1"/>
  <c r="G65" i="1"/>
  <c r="G64" i="1" s="1"/>
  <c r="J65" i="1"/>
  <c r="J64" i="1" s="1"/>
  <c r="L65" i="1"/>
  <c r="L64" i="1" s="1"/>
  <c r="M65" i="1"/>
  <c r="M64" i="1" s="1"/>
  <c r="N65" i="1"/>
  <c r="N64" i="1" s="1"/>
  <c r="O65" i="1"/>
  <c r="O64" i="1" s="1"/>
  <c r="P65" i="1"/>
  <c r="P64" i="1" s="1"/>
  <c r="Q65" i="1"/>
  <c r="Q64" i="1"/>
  <c r="D65" i="1"/>
  <c r="D64" i="1" s="1"/>
  <c r="G33" i="1"/>
  <c r="J33" i="1"/>
  <c r="L33" i="1"/>
  <c r="M33" i="1"/>
  <c r="N33" i="1"/>
  <c r="O33" i="1"/>
  <c r="P33" i="1"/>
  <c r="Q33" i="1"/>
  <c r="D30" i="1"/>
  <c r="E30" i="1"/>
  <c r="G30" i="1"/>
  <c r="G29" i="1" s="1"/>
  <c r="G28" i="1" s="1"/>
  <c r="G20" i="1" s="1"/>
  <c r="J30" i="1"/>
  <c r="K30" i="1"/>
  <c r="K29" i="1" s="1"/>
  <c r="K28" i="1" s="1"/>
  <c r="K20" i="1" s="1"/>
  <c r="L30" i="1"/>
  <c r="M30" i="1"/>
  <c r="N30" i="1"/>
  <c r="N29" i="1" s="1"/>
  <c r="N28" i="1" s="1"/>
  <c r="N20" i="1" s="1"/>
  <c r="O30" i="1"/>
  <c r="P30" i="1"/>
  <c r="P29" i="1"/>
  <c r="P28" i="1"/>
  <c r="P20" i="1" s="1"/>
  <c r="Q30" i="1"/>
  <c r="E22" i="1"/>
  <c r="G22" i="1"/>
  <c r="H22" i="1"/>
  <c r="I22" i="1"/>
  <c r="T22" i="1" s="1"/>
  <c r="J22" i="1"/>
  <c r="K22" i="1"/>
  <c r="L22" i="1"/>
  <c r="M22" i="1"/>
  <c r="N22" i="1"/>
  <c r="O22" i="1"/>
  <c r="P22" i="1"/>
  <c r="Q22" i="1"/>
  <c r="E24" i="1"/>
  <c r="G24" i="1"/>
  <c r="H24" i="1"/>
  <c r="T24" i="1" s="1"/>
  <c r="I24" i="1"/>
  <c r="J24" i="1"/>
  <c r="K24" i="1"/>
  <c r="L24" i="1"/>
  <c r="M24" i="1"/>
  <c r="N24" i="1"/>
  <c r="O24" i="1"/>
  <c r="P24" i="1"/>
  <c r="Q24" i="1"/>
  <c r="D24" i="1"/>
  <c r="D22" i="1"/>
  <c r="T99" i="1"/>
  <c r="Q29" i="1"/>
  <c r="Q28" i="1"/>
  <c r="Q20" i="1"/>
  <c r="M89" i="1"/>
  <c r="S148" i="1"/>
  <c r="S84" i="1"/>
  <c r="D29" i="1"/>
  <c r="D28" i="1"/>
  <c r="D20" i="1"/>
  <c r="S103" i="1"/>
  <c r="S102" i="1" s="1"/>
  <c r="S101" i="1" s="1"/>
  <c r="E29" i="1"/>
  <c r="E28" i="1" s="1"/>
  <c r="E20" i="1" s="1"/>
  <c r="O29" i="1"/>
  <c r="O28" i="1"/>
  <c r="O20" i="1"/>
  <c r="D89" i="1"/>
  <c r="S147" i="1"/>
  <c r="H102" i="1"/>
  <c r="H101" i="1" s="1"/>
  <c r="E64" i="1"/>
  <c r="T84" i="1"/>
  <c r="U84" i="1" s="1"/>
  <c r="S34" i="1"/>
  <c r="S33" i="1" s="1"/>
  <c r="I102" i="1"/>
  <c r="T102" i="1" s="1"/>
  <c r="T69" i="1"/>
  <c r="U69" i="1" s="1"/>
  <c r="I33" i="1"/>
  <c r="T147" i="1"/>
  <c r="U147" i="1" s="1"/>
  <c r="T148" i="1" l="1"/>
  <c r="U148" i="1" s="1"/>
  <c r="O89" i="1"/>
  <c r="J29" i="1"/>
  <c r="J28" i="1" s="1"/>
  <c r="J20" i="1" s="1"/>
  <c r="K89" i="1"/>
  <c r="L89" i="1"/>
  <c r="T96" i="1"/>
  <c r="U96" i="1" s="1"/>
  <c r="S80" i="1"/>
  <c r="Q63" i="1"/>
  <c r="Q21" i="1" s="1"/>
  <c r="Q19" i="1" s="1"/>
  <c r="J89" i="1"/>
  <c r="L29" i="1"/>
  <c r="L28" i="1" s="1"/>
  <c r="L20" i="1" s="1"/>
  <c r="G89" i="1"/>
  <c r="T95" i="1"/>
  <c r="U95" i="1" s="1"/>
  <c r="P63" i="1"/>
  <c r="P21" i="1" s="1"/>
  <c r="S144" i="1"/>
  <c r="F89" i="1"/>
  <c r="M29" i="1"/>
  <c r="M28" i="1" s="1"/>
  <c r="M20" i="1" s="1"/>
  <c r="M19" i="1" s="1"/>
  <c r="I143" i="1"/>
  <c r="I25" i="1" s="1"/>
  <c r="T34" i="1"/>
  <c r="U34" i="1" s="1"/>
  <c r="T33" i="1"/>
  <c r="T31" i="1"/>
  <c r="U31" i="1" s="1"/>
  <c r="T136" i="1"/>
  <c r="U136" i="1" s="1"/>
  <c r="T145" i="1"/>
  <c r="U145" i="1" s="1"/>
  <c r="S143" i="1"/>
  <c r="S25" i="1" s="1"/>
  <c r="T70" i="1"/>
  <c r="U70" i="1" s="1"/>
  <c r="S96" i="1"/>
  <c r="S91" i="1"/>
  <c r="T137" i="1"/>
  <c r="U137" i="1" s="1"/>
  <c r="S82" i="1"/>
  <c r="H90" i="1"/>
  <c r="H89" i="1" s="1"/>
  <c r="S66" i="1"/>
  <c r="S70" i="1"/>
  <c r="S85" i="1"/>
  <c r="T138" i="1"/>
  <c r="U138" i="1" s="1"/>
  <c r="S131" i="1"/>
  <c r="P19" i="1"/>
  <c r="H130" i="1"/>
  <c r="H23" i="1" s="1"/>
  <c r="T135" i="1"/>
  <c r="U135" i="1" s="1"/>
  <c r="I65" i="1"/>
  <c r="I64" i="1" s="1"/>
  <c r="O63" i="1"/>
  <c r="O21" i="1" s="1"/>
  <c r="O19" i="1" s="1"/>
  <c r="T97" i="1"/>
  <c r="U97" i="1" s="1"/>
  <c r="T71" i="1"/>
  <c r="U71" i="1" s="1"/>
  <c r="T67" i="1"/>
  <c r="U67" i="1" s="1"/>
  <c r="S69" i="1"/>
  <c r="T82" i="1"/>
  <c r="U82" i="1" s="1"/>
  <c r="S95" i="1"/>
  <c r="T80" i="1"/>
  <c r="U80" i="1" s="1"/>
  <c r="I101" i="1"/>
  <c r="T101" i="1" s="1"/>
  <c r="S92" i="1"/>
  <c r="I90" i="1"/>
  <c r="H65" i="1"/>
  <c r="H64" i="1" s="1"/>
  <c r="E63" i="1"/>
  <c r="E21" i="1" s="1"/>
  <c r="E19" i="1" s="1"/>
  <c r="T79" i="1"/>
  <c r="U79" i="1" s="1"/>
  <c r="N63" i="1"/>
  <c r="N21" i="1" s="1"/>
  <c r="N19" i="1" s="1"/>
  <c r="T85" i="1"/>
  <c r="U85" i="1" s="1"/>
  <c r="T91" i="1"/>
  <c r="U91" i="1" s="1"/>
  <c r="T66" i="1"/>
  <c r="U66" i="1" s="1"/>
  <c r="T68" i="1"/>
  <c r="U68" i="1" s="1"/>
  <c r="S83" i="1"/>
  <c r="S71" i="1"/>
  <c r="I130" i="1"/>
  <c r="S139" i="1"/>
  <c r="S135" i="1"/>
  <c r="T131" i="1"/>
  <c r="U131" i="1" s="1"/>
  <c r="H143" i="1"/>
  <c r="H25" i="1" s="1"/>
  <c r="T25" i="1" s="1"/>
  <c r="T144" i="1"/>
  <c r="U144" i="1" s="1"/>
  <c r="L63" i="1"/>
  <c r="L21" i="1" s="1"/>
  <c r="S97" i="1"/>
  <c r="T92" i="1"/>
  <c r="U92" i="1" s="1"/>
  <c r="K63" i="1"/>
  <c r="K21" i="1" s="1"/>
  <c r="K19" i="1" s="1"/>
  <c r="J63" i="1"/>
  <c r="J21" i="1" s="1"/>
  <c r="J19" i="1" s="1"/>
  <c r="M63" i="1"/>
  <c r="M21" i="1" s="1"/>
  <c r="F63" i="1"/>
  <c r="F21" i="1" s="1"/>
  <c r="F19" i="1" s="1"/>
  <c r="G63" i="1"/>
  <c r="G21" i="1" s="1"/>
  <c r="G19" i="1" s="1"/>
  <c r="D63" i="1"/>
  <c r="D21" i="1" s="1"/>
  <c r="D19" i="1" s="1"/>
  <c r="T81" i="1"/>
  <c r="U81" i="1" s="1"/>
  <c r="S67" i="1"/>
  <c r="S68" i="1"/>
  <c r="L19" i="1"/>
  <c r="T83" i="1"/>
  <c r="U83" i="1" s="1"/>
  <c r="H29" i="1"/>
  <c r="H28" i="1" s="1"/>
  <c r="H20" i="1" s="1"/>
  <c r="I29" i="1"/>
  <c r="T30" i="1"/>
  <c r="S31" i="1"/>
  <c r="S30" i="1" s="1"/>
  <c r="S29" i="1" s="1"/>
  <c r="S28" i="1" s="1"/>
  <c r="S20" i="1" s="1"/>
  <c r="S130" i="1" l="1"/>
  <c r="S23" i="1" s="1"/>
  <c r="H63" i="1"/>
  <c r="H21" i="1" s="1"/>
  <c r="S65" i="1"/>
  <c r="S64" i="1" s="1"/>
  <c r="T65" i="1"/>
  <c r="T90" i="1"/>
  <c r="I89" i="1"/>
  <c r="T89" i="1" s="1"/>
  <c r="T143" i="1"/>
  <c r="T64" i="1"/>
  <c r="S90" i="1"/>
  <c r="S89" i="1" s="1"/>
  <c r="T130" i="1"/>
  <c r="I23" i="1"/>
  <c r="T23" i="1" s="1"/>
  <c r="H19" i="1"/>
  <c r="T29" i="1"/>
  <c r="I28" i="1"/>
  <c r="I63" i="1" l="1"/>
  <c r="T63" i="1" s="1"/>
  <c r="S63" i="1"/>
  <c r="S21" i="1" s="1"/>
  <c r="S19" i="1" s="1"/>
  <c r="I21" i="1"/>
  <c r="T21" i="1" s="1"/>
  <c r="T28" i="1"/>
  <c r="I20" i="1"/>
  <c r="I19" i="1" l="1"/>
  <c r="T19" i="1" s="1"/>
  <c r="T20" i="1"/>
</calcChain>
</file>

<file path=xl/sharedStrings.xml><?xml version="1.0" encoding="utf-8"?>
<sst xmlns="http://schemas.openxmlformats.org/spreadsheetml/2006/main" count="472" uniqueCount="222">
  <si>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</si>
  <si>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</si>
  <si>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</si>
  <si>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</si>
  <si>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</si>
  <si>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</si>
  <si>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</si>
  <si>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ВСЕГО по инвестиционной программе, в том числе: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</si>
  <si>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</si>
  <si>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Остаток освоения капитальных вложений на конец отчетного периода, млн. рублей (без НДС)</t>
  </si>
  <si>
    <t>Отклонение от плана освоения по итогам отчетного периода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</si>
  <si>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</si>
  <si>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</si>
  <si>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</si>
  <si>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</si>
  <si>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</si>
  <si>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</si>
  <si>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</si>
  <si>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млн. рублей (без НДС)</t>
  </si>
  <si>
    <t>Г</t>
  </si>
  <si>
    <t>1.1</t>
  </si>
  <si>
    <t>1.2</t>
  </si>
  <si>
    <t>1.3</t>
  </si>
  <si>
    <t>1.4</t>
  </si>
  <si>
    <t>1.5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</si>
  <si>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</si>
  <si>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</si>
  <si>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</si>
  <si>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</si>
  <si>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</si>
  <si>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</si>
  <si>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</si>
  <si>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</si>
  <si>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</si>
  <si>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</si>
  <si>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</si>
  <si>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</si>
  <si>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</si>
  <si>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</si>
  <si>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</si>
  <si>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</si>
  <si>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</si>
  <si>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</si>
  <si>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</si>
  <si>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</si>
  <si>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</si>
  <si>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</si>
  <si>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</si>
  <si>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</si>
  <si>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</si>
  <si>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</si>
  <si>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</si>
  <si>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</si>
  <si>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</si>
  <si>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</si>
  <si>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</si>
  <si>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</si>
  <si>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</si>
  <si>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</si>
  <si>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</si>
  <si>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</si>
  <si>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</si>
  <si>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</si>
  <si>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</si>
  <si>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</si>
  <si>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</si>
  <si>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</si>
  <si>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</si>
  <si>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</si>
  <si>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</si>
  <si>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</si>
  <si>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</si>
  <si>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</si>
  <si>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</si>
  <si>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</si>
  <si>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</si>
  <si>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</si>
  <si>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</si>
  <si>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</si>
  <si>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</si>
  <si>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</si>
  <si>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</si>
  <si>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</si>
  <si>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</si>
  <si>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</si>
  <si>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</si>
  <si>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</si>
  <si>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</si>
  <si>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</si>
  <si>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</si>
  <si>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</si>
  <si>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</si>
  <si>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</si>
  <si>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</si>
  <si>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</si>
  <si>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</si>
  <si>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</si>
  <si>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</si>
  <si>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</si>
  <si>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</si>
  <si>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</si>
  <si>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</si>
  <si>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</si>
  <si>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</si>
  <si>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</si>
  <si>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</si>
  <si>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</si>
  <si>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</si>
  <si>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</si>
  <si>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</si>
  <si>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</si>
  <si>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</si>
  <si>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</si>
  <si>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</si>
  <si>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</si>
  <si>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</si>
  <si>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к приказу Минэнерго России</t>
  </si>
  <si>
    <t>от 25 апреля 2018 г. N 320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</si>
  <si>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Электрические сети</t>
    </r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</si>
  <si>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</si>
  <si>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…</t>
  </si>
  <si>
    <t>нд</t>
  </si>
  <si>
    <t>Приложение № 12</t>
  </si>
  <si>
    <t xml:space="preserve">          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</si>
  <si>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</si>
  <si>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</si>
  <si>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</si>
  <si>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r>
      <t xml:space="preserve">за </t>
    </r>
    <r>
      <rPr>
        <b/>
        <u/>
        <sz val="12"/>
        <color theme="1"/>
        <rFont val="Times New Roman"/>
        <family val="1"/>
        <charset val="204"/>
      </rPr>
      <t>I</t>
    </r>
    <r>
      <rPr>
        <b/>
        <sz val="12"/>
        <color theme="1"/>
        <rFont val="Times New Roman"/>
        <family val="1"/>
        <charset val="204"/>
      </rPr>
      <t xml:space="preserve"> квартал </t>
    </r>
    <r>
      <rPr>
        <b/>
        <u/>
        <sz val="12"/>
        <color theme="1"/>
        <rFont val="Times New Roman"/>
        <family val="1"/>
        <charset val="204"/>
      </rPr>
      <t>2022</t>
    </r>
    <r>
      <rPr>
        <b/>
        <sz val="12"/>
        <color theme="1"/>
        <rFont val="Times New Roman"/>
        <family val="1"/>
        <charset val="204"/>
      </rPr>
      <t xml:space="preserve"> года</t>
    </r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</si>
  <si>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2022</t>
    </r>
    <r>
      <rPr>
        <b/>
        <sz val="12"/>
        <color theme="1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</si>
  <si>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b/>
        <u/>
        <sz val="12"/>
        <color theme="1"/>
        <rFont val="Times New Roman"/>
        <family val="1"/>
        <charset val="204"/>
      </rPr>
      <t>приказом МПЭиИ РБ №164-О от 21.10.2021 г.</t>
    </r>
  </si>
  <si>
    <t>Технологическое присоединение энергопринимающих устройств потребителей максимальной мощностью до 15 кВт (2022г.) включительно, всего</t>
  </si>
  <si>
    <t>Технологическое присоединение энергопринимающих устройств потребителей максимальной мощностью до 150 кВт (2022г.) включительно, всего</t>
  </si>
  <si>
    <t>Фактический объем освоения капитальных вложений на 01.01.2022 года в прогнозных ценах соответствующих лет, млн. рублей (без НДС)</t>
  </si>
  <si>
    <t>Остаток освоения капитальных вложений на 01.01.2022 года, млн. рублей (без НДС)</t>
  </si>
  <si>
    <t>Освоение капитальных вложений 2022 года, млн. рублей (без НДС)</t>
  </si>
  <si>
    <t>Реконструкция ТП-27 мощностью 0,16МВА</t>
  </si>
  <si>
    <t>L_222621032</t>
  </si>
  <si>
    <t>Реконструкция ТП-47 мощностью 0,25МВА</t>
  </si>
  <si>
    <t>L_222621033</t>
  </si>
  <si>
    <t>Реконструкция ТП-67 мощностью 0,25МВА</t>
  </si>
  <si>
    <t>L_222621036</t>
  </si>
  <si>
    <t>Реконструкция ТП-53 мощностью 0,4МВА</t>
  </si>
  <si>
    <t>L_222621034</t>
  </si>
  <si>
    <t>Реконструкция ТП-56 мощностью 0,4МВА</t>
  </si>
  <si>
    <t>L_222621035</t>
  </si>
  <si>
    <t>Реконструкция ТП-88 мощностью 0,16МВА</t>
  </si>
  <si>
    <t>L_222621039</t>
  </si>
  <si>
    <t>Реконструкция ТП-125 мощностью 0,25МВА</t>
  </si>
  <si>
    <t>L_222621037</t>
  </si>
  <si>
    <t>Реконструкция ТП-257 мощностью 0,1МВА</t>
  </si>
  <si>
    <t>L_222621038</t>
  </si>
  <si>
    <t>Реконструкция ТП-49 мощностью 0,25МВА</t>
  </si>
  <si>
    <t>L_222621014</t>
  </si>
  <si>
    <t>Реконструкция ТП-904 мощностью 0,25МВА с уменьшением мощности на 0,15МВА</t>
  </si>
  <si>
    <t>L_222621155</t>
  </si>
  <si>
    <t>Реконструкция ТП-905 мощностью 0,25МВА с уменьшением мощности на 0,15МВА</t>
  </si>
  <si>
    <t>L_222621156</t>
  </si>
  <si>
    <t>Реконструкция ТП-21102 мощностью 0,25МВА с уменьшением мощности на 0,15МВА</t>
  </si>
  <si>
    <t>L_222621157</t>
  </si>
  <si>
    <t>Реконструкция ТП-179 мощностью 0,25МВА с увеличением мощности на 0,15МВА</t>
  </si>
  <si>
    <t>M_222622188</t>
  </si>
  <si>
    <t>Реконструкция ТП-77. Замена трансформатора ТМ 630/10/0,4 на ТМГ11 400/10/0,4</t>
  </si>
  <si>
    <t>L_222621129</t>
  </si>
  <si>
    <t>Реконструкция ТП-71. Замена трансформатора ТМ 630/10/0,4 на ТМГ11 400/10/0,4</t>
  </si>
  <si>
    <t>L_222621130</t>
  </si>
  <si>
    <t>Реконструкция ТП-80. Замена трансформатора ТМ 400/10/0,4 на ТМГ11 250/10/0,4</t>
  </si>
  <si>
    <t>L_222621131</t>
  </si>
  <si>
    <t>Реконструкция ТП-83. Замена трансформатора ТМ 400/10/0,4 на ТМГ11 250/10/0,4</t>
  </si>
  <si>
    <t>L_222621132</t>
  </si>
  <si>
    <t>Реконструкция ТП-22. Замена трансформатора ТМ 400/10/0,4 на ТМГ11 250/10/0,4</t>
  </si>
  <si>
    <t>L_222621136</t>
  </si>
  <si>
    <t>Реконструкция ТП-3. Замена трансформатора ТМ 630/10/0,4 на ТМГ11 400/10/0,4</t>
  </si>
  <si>
    <t>L_222621144</t>
  </si>
  <si>
    <t>Реконструкция ТП-43. Замена трансформаторов ТМ 250/10/0,4 ТМ 100/10/0,4 на 2ТМГ11 160/10/0,4</t>
  </si>
  <si>
    <t>L_222621150</t>
  </si>
  <si>
    <t>Реконструкция КЛ-10кВ ф.202 от ТП-59 до ТП-56 протяженностью 0,296км</t>
  </si>
  <si>
    <t>L_222621011</t>
  </si>
  <si>
    <t>Реконструкция ВЛ-10кВ ф.302 протяженностью 1,03км</t>
  </si>
  <si>
    <t>L_222621012</t>
  </si>
  <si>
    <t>Реконструкция ВЛ-10кВ ф.314 протяженностью 0,24км</t>
  </si>
  <si>
    <t>L_222621013</t>
  </si>
  <si>
    <t>Реконструкция ВЛ-10кВ от РП-7 до ТП-611 протяженностью 1,25км</t>
  </si>
  <si>
    <t>L_222621007</t>
  </si>
  <si>
    <t>Реконструкция ВЛ-0,4кВ в КЛ-0,4кВ (Улица Мастеров) протяженностью 3,815км</t>
  </si>
  <si>
    <t>L_222621158</t>
  </si>
  <si>
    <t>Реконструкция КЛ-10кВ ф.302 протяженностью 0,163км</t>
  </si>
  <si>
    <t>M_222622185</t>
  </si>
  <si>
    <t>Реконструкция КЛ-10кВ ф.314 протяженностью 0,265км</t>
  </si>
  <si>
    <t>M_222622186</t>
  </si>
  <si>
    <t>Установка приборов учета согласно ПП №522 от 27.12.2018г. (2022г.) с количеством точек 262шт.</t>
  </si>
  <si>
    <t>L_222621094</t>
  </si>
  <si>
    <t>Установка АСКУЭ (ТП-26) с количеством точек 66шт.</t>
  </si>
  <si>
    <t>L_222621101</t>
  </si>
  <si>
    <t>Строительство КЛ-10кВ от БКТП-621 до ВЛ-10кВ протяженностью 0,637км</t>
  </si>
  <si>
    <t>L_222621027</t>
  </si>
  <si>
    <t>Строительство ТП 1-1 (2х1250кВа) мощностью 2,5МВА</t>
  </si>
  <si>
    <t>L_222621077</t>
  </si>
  <si>
    <t>Строительство ЛЭП-10 кВ от КРУН 10 кВ ПС 220 кВ «Уфа-Южная» до вводной ячейки 10 кВ РП-7 протяженностью 4,592км</t>
  </si>
  <si>
    <t>M_222622159</t>
  </si>
  <si>
    <t>Строительство 2КЛ-10кВ от ВЛ-10кВ до ул.Ленина, 29 протяженностью 2х0,310км</t>
  </si>
  <si>
    <t>M_222622168</t>
  </si>
  <si>
    <t>Сети электроснабжения ЛЭП-10кВ и ТП-10/0,4кВ объекта: "Здание в г.Уфа, ул.Чебоксарская, 12". Строительство ВЛ-10кВ протяженностью 0,007км</t>
  </si>
  <si>
    <t>M_222622187</t>
  </si>
  <si>
    <t>Сети электроснабжения ЛЭП-10кВ и ТП-10/0,4кВ объекта: "Здание в г.Уфа, ул.Чебоксарская, 12". Строительство КЛ-10кВ протяженностью 0,1км</t>
  </si>
  <si>
    <t>M_222622183</t>
  </si>
  <si>
    <t>Сети электроснабжения ЛЭП-10кВ и ТП-10/0,4кВ объекта: "Здание в г.Уфа, ул.Чебоксарская, 12". Строительство ТП мощностью 0,63МВА</t>
  </si>
  <si>
    <t>M_222622181</t>
  </si>
  <si>
    <t>Строительство ТП-10/0,4кВ №1-5 (2х1250кВА) мощностью 2,5МВА</t>
  </si>
  <si>
    <t>L_222621079</t>
  </si>
  <si>
    <t>Строительство 2КЛ-10кВ от РП-10кВ №1(808) до ТП-10/0,4кВ №1-5 протяженностью 2х0,205км</t>
  </si>
  <si>
    <t>L_222621030</t>
  </si>
  <si>
    <t>Покупка автоподъемника Садко NEXT Фермер КП 18У на ГАЗ C42A43 7 мест РЭТ (1шт.)</t>
  </si>
  <si>
    <t>L_222621113</t>
  </si>
  <si>
    <t>Покупка автоподъемника КП ПСС-131.18Э на ГАЗ NEXT САДКО С42А43 7 мест (Л-образные аутригеры) (1шт.)</t>
  </si>
  <si>
    <t>L_222621114</t>
  </si>
  <si>
    <t>Покупка вычислительной и оргтехники (2022г.)</t>
  </si>
  <si>
    <t>L_222621117</t>
  </si>
  <si>
    <t>Покупка основных средств (2022г.)</t>
  </si>
  <si>
    <t>L_222621122</t>
  </si>
  <si>
    <t>Покупка базовых станций LRST-868-VGA-2a9 с антенной 9dBi в количестве 3шт.</t>
  </si>
  <si>
    <t>M_222622179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</si>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</sst>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#,##0.000"/>
    <numFmt numFmtId="166" formatCode="#,##0.0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22222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auto="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53">
    <xf numFmtId="0" fontId="0" fillId="0" borderId="0" xfId="0"/>
    <xf numFmtId="4" fontId="5" fillId="0" borderId="1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/>
    <xf numFmtId="4" fontId="5" fillId="0" borderId="0" xfId="1" applyNumberFormat="1" applyFont="1" applyFill="1" applyBorder="1" applyAlignment="1">
      <alignment horizontal="center" vertical="center"/>
    </xf>
    <xf numFmtId="164" fontId="5" fillId="0" borderId="0" xfId="1" applyNumberFormat="1" applyFont="1" applyFill="1" applyBorder="1" applyAlignment="1">
      <alignment horizontal="center" vertical="center"/>
    </xf>
    <xf numFmtId="165" fontId="5" fillId="0" borderId="0" xfId="1" applyNumberFormat="1" applyFont="1" applyFill="1" applyBorder="1" applyAlignment="1">
      <alignment horizontal="center" vertical="center"/>
    </xf>
    <xf numFmtId="4" fontId="4" fillId="0" borderId="0" xfId="1" applyNumberFormat="1" applyFont="1" applyFill="1" applyBorder="1" applyAlignment="1">
      <alignment horizontal="center" vertical="center"/>
    </xf>
    <xf numFmtId="164" fontId="4" fillId="0" borderId="0" xfId="1" applyNumberFormat="1" applyFont="1" applyFill="1" applyBorder="1" applyAlignment="1">
      <alignment horizontal="center" vertical="center"/>
    </xf>
    <xf numFmtId="165" fontId="4" fillId="0" borderId="0" xfId="1" applyNumberFormat="1" applyFont="1" applyFill="1" applyBorder="1" applyAlignment="1">
      <alignment horizontal="center" vertical="center"/>
    </xf>
    <xf numFmtId="4" fontId="4" fillId="0" borderId="0" xfId="1" applyNumberFormat="1" applyFont="1" applyFill="1" applyBorder="1"/>
    <xf numFmtId="164" fontId="4" fillId="0" borderId="0" xfId="1" applyNumberFormat="1" applyFont="1" applyFill="1" applyBorder="1"/>
    <xf numFmtId="0" fontId="4" fillId="0" borderId="0" xfId="1" applyFont="1" applyFill="1" applyBorder="1"/>
    <xf numFmtId="0" fontId="0" fillId="0" borderId="0" xfId="0" applyFill="1"/>
    <xf numFmtId="0" fontId="0" fillId="0" borderId="0" xfId="0" applyFill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2" fillId="0" borderId="0" xfId="0" applyFont="1" applyBorder="1" applyAlignment="1">
      <alignment wrapText="1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left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49" fontId="4" fillId="3" borderId="1" xfId="1" applyNumberFormat="1" applyFont="1" applyFill="1" applyBorder="1" applyAlignment="1">
      <alignment horizontal="left" vertical="center" wrapText="1"/>
    </xf>
    <xf numFmtId="49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4" fillId="0" borderId="1" xfId="1" applyFont="1" applyFill="1" applyBorder="1"/>
    <xf numFmtId="0" fontId="5" fillId="0" borderId="1" xfId="1" applyFont="1" applyFill="1" applyBorder="1" applyAlignment="1">
      <alignment horizontal="center" wrapText="1"/>
    </xf>
    <xf numFmtId="4" fontId="4" fillId="2" borderId="1" xfId="1" applyNumberFormat="1" applyFont="1" applyFill="1" applyBorder="1" applyAlignment="1">
      <alignment horizontal="center" vertical="center"/>
    </xf>
    <xf numFmtId="1" fontId="5" fillId="0" borderId="1" xfId="1" applyNumberFormat="1" applyFont="1" applyFill="1" applyBorder="1" applyAlignment="1">
      <alignment horizontal="center" vertical="center"/>
    </xf>
    <xf numFmtId="1" fontId="4" fillId="0" borderId="1" xfId="1" applyNumberFormat="1" applyFont="1" applyFill="1" applyBorder="1" applyAlignment="1">
      <alignment horizontal="center" vertical="center"/>
    </xf>
    <xf numFmtId="1" fontId="4" fillId="0" borderId="1" xfId="1" applyNumberFormat="1" applyFont="1" applyFill="1" applyBorder="1"/>
    <xf numFmtId="3" fontId="4" fillId="2" borderId="1" xfId="1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7" fillId="0" borderId="0" xfId="0" applyFont="1" applyAlignment="1">
      <alignment vertical="top"/>
    </xf>
    <xf numFmtId="165" fontId="4" fillId="0" borderId="1" xfId="1" applyNumberFormat="1" applyFont="1" applyFill="1" applyBorder="1"/>
    <xf numFmtId="165" fontId="4" fillId="2" borderId="1" xfId="1" applyNumberFormat="1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center" vertical="center" wrapText="1"/>
    </xf>
    <xf numFmtId="166" fontId="4" fillId="2" borderId="1" xfId="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3" xfId="2"/>
    <cellStyle name="Обычный 7" xfId="1"/>
  </cellStyles>
  <dxfs count="271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L150"/>
  <sheetViews>
    <sheetView tabSelected="1" topLeftCell="A15" zoomScale="70" zoomScaleNormal="70" workbookViewId="0">
      <pane xSplit="3" ySplit="5" topLeftCell="D20" activePane="bottomRight" state="frozen"/>
      <selection activeCell="A15" sqref="A15"/>
      <selection pane="topRight" activeCell="D15" sqref="D15"/>
      <selection pane="bottomLeft" activeCell="A20" sqref="A20"/>
      <selection pane="bottomRight" activeCell="I19" sqref="I19"/>
    </sheetView>
  </sheetViews>
  <sheetFormatPr defaultRowHeight="15" x14ac:dyDescent="0.25"/>
  <cols>
    <col min="1" max="1" width="17.85546875" style="14" customWidth="1"/>
    <col min="2" max="2" width="45" style="13" customWidth="1"/>
    <col min="3" max="3" width="18.5703125" style="14" customWidth="1"/>
    <col min="4" max="5" width="18.85546875" style="13" customWidth="1"/>
    <col min="6" max="7" width="11.5703125" style="13" customWidth="1"/>
    <col min="8" max="17" width="9.85546875" style="13" customWidth="1"/>
    <col min="18" max="19" width="11.5703125" style="13" customWidth="1"/>
    <col min="20" max="20" width="12.28515625" style="13" customWidth="1"/>
    <col min="21" max="21" width="9.140625" style="13"/>
    <col min="22" max="22" width="18.28515625" style="13" customWidth="1"/>
  </cols>
  <sheetData>
    <row r="1" spans="1:38" s="16" customFormat="1" ht="15" customHeight="1" x14ac:dyDescent="0.2">
      <c r="A1" s="15"/>
      <c r="C1" s="17"/>
      <c r="R1" s="18"/>
      <c r="S1" s="18"/>
      <c r="V1" s="19" t="s">
        <v>122</v>
      </c>
    </row>
    <row r="2" spans="1:38" s="16" customFormat="1" ht="15" customHeight="1" x14ac:dyDescent="0.2">
      <c r="A2" s="15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18"/>
      <c r="S2" s="18"/>
      <c r="V2" s="19" t="s">
        <v>116</v>
      </c>
    </row>
    <row r="3" spans="1:38" s="16" customFormat="1" ht="15" customHeight="1" x14ac:dyDescent="0.2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18"/>
      <c r="S3" s="18"/>
      <c r="V3" s="19" t="s">
        <v>117</v>
      </c>
    </row>
    <row r="4" spans="1:38" s="16" customFormat="1" ht="15" customHeight="1" x14ac:dyDescent="0.2">
      <c r="A4" s="52" t="s">
        <v>119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</row>
    <row r="5" spans="1:38" s="16" customFormat="1" ht="15" customHeight="1" x14ac:dyDescent="0.2">
      <c r="A5" s="52" t="s">
        <v>127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</row>
    <row r="6" spans="1:38" s="16" customFormat="1" ht="15" customHeight="1" x14ac:dyDescent="0.2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</row>
    <row r="7" spans="1:38" s="16" customFormat="1" ht="15" customHeight="1" x14ac:dyDescent="0.25">
      <c r="A7" s="51" t="s">
        <v>118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</row>
    <row r="8" spans="1:38" s="16" customFormat="1" ht="15" customHeight="1" x14ac:dyDescent="0.2">
      <c r="A8" s="45" t="s">
        <v>123</v>
      </c>
      <c r="B8" s="45"/>
      <c r="C8" s="45"/>
      <c r="D8" s="45"/>
      <c r="E8" s="45"/>
      <c r="F8" s="45"/>
      <c r="G8" s="45"/>
      <c r="H8" s="45"/>
      <c r="I8" s="45"/>
      <c r="J8" s="45" t="s">
        <v>124</v>
      </c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</row>
    <row r="9" spans="1:38" s="16" customFormat="1" ht="15" customHeight="1" x14ac:dyDescent="0.2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</row>
    <row r="10" spans="1:38" s="16" customFormat="1" ht="15" customHeight="1" x14ac:dyDescent="0.25">
      <c r="A10" s="51" t="s">
        <v>128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</row>
    <row r="11" spans="1:38" s="16" customFormat="1" ht="15" customHeight="1" x14ac:dyDescent="0.25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</row>
    <row r="12" spans="1:38" s="16" customFormat="1" ht="15" customHeight="1" x14ac:dyDescent="0.25">
      <c r="A12" s="51" t="s">
        <v>129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</row>
    <row r="13" spans="1:38" s="16" customFormat="1" ht="15" customHeight="1" x14ac:dyDescent="0.2">
      <c r="A13" s="45" t="s">
        <v>125</v>
      </c>
      <c r="B13" s="45"/>
      <c r="C13" s="45"/>
      <c r="D13" s="45"/>
      <c r="E13" s="45"/>
      <c r="F13" s="45"/>
      <c r="G13" s="45"/>
      <c r="H13" s="45"/>
      <c r="I13" s="45"/>
      <c r="J13" s="45" t="s">
        <v>126</v>
      </c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</row>
    <row r="14" spans="1:38" s="16" customFormat="1" ht="15" customHeight="1" x14ac:dyDescent="0.2">
      <c r="A14" s="15"/>
      <c r="C14" s="17"/>
    </row>
    <row r="15" spans="1:38" ht="72" customHeight="1" x14ac:dyDescent="0.25">
      <c r="A15" s="50" t="s">
        <v>0</v>
      </c>
      <c r="B15" s="50" t="s">
        <v>1</v>
      </c>
      <c r="C15" s="50" t="s">
        <v>2</v>
      </c>
      <c r="D15" s="50" t="s">
        <v>8</v>
      </c>
      <c r="E15" s="50" t="s">
        <v>132</v>
      </c>
      <c r="F15" s="50" t="s">
        <v>133</v>
      </c>
      <c r="G15" s="50"/>
      <c r="H15" s="50" t="s">
        <v>134</v>
      </c>
      <c r="I15" s="50"/>
      <c r="J15" s="50"/>
      <c r="K15" s="50"/>
      <c r="L15" s="50"/>
      <c r="M15" s="50"/>
      <c r="N15" s="50"/>
      <c r="O15" s="50"/>
      <c r="P15" s="50"/>
      <c r="Q15" s="50"/>
      <c r="R15" s="50" t="s">
        <v>9</v>
      </c>
      <c r="S15" s="50"/>
      <c r="T15" s="50" t="s">
        <v>10</v>
      </c>
      <c r="U15" s="50"/>
      <c r="V15" s="50" t="s">
        <v>3</v>
      </c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</row>
    <row r="16" spans="1:38" ht="33" customHeight="1" x14ac:dyDescent="0.25">
      <c r="A16" s="50"/>
      <c r="B16" s="50"/>
      <c r="C16" s="50"/>
      <c r="D16" s="50"/>
      <c r="E16" s="50"/>
      <c r="F16" s="50" t="s">
        <v>11</v>
      </c>
      <c r="G16" s="50" t="s">
        <v>12</v>
      </c>
      <c r="H16" s="50" t="s">
        <v>13</v>
      </c>
      <c r="I16" s="50"/>
      <c r="J16" s="50" t="s">
        <v>14</v>
      </c>
      <c r="K16" s="50"/>
      <c r="L16" s="50" t="s">
        <v>15</v>
      </c>
      <c r="M16" s="50"/>
      <c r="N16" s="50" t="s">
        <v>16</v>
      </c>
      <c r="O16" s="50"/>
      <c r="P16" s="50" t="s">
        <v>17</v>
      </c>
      <c r="Q16" s="50"/>
      <c r="R16" s="50" t="s">
        <v>11</v>
      </c>
      <c r="S16" s="50" t="s">
        <v>12</v>
      </c>
      <c r="T16" s="50"/>
      <c r="U16" s="50"/>
      <c r="V16" s="50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</row>
    <row r="17" spans="1:38" ht="33" customHeight="1" x14ac:dyDescent="0.25">
      <c r="A17" s="50"/>
      <c r="B17" s="50"/>
      <c r="C17" s="50"/>
      <c r="D17" s="50"/>
      <c r="E17" s="50"/>
      <c r="F17" s="50"/>
      <c r="G17" s="50"/>
      <c r="H17" s="23" t="s">
        <v>5</v>
      </c>
      <c r="I17" s="23" t="s">
        <v>6</v>
      </c>
      <c r="J17" s="23" t="s">
        <v>5</v>
      </c>
      <c r="K17" s="23" t="s">
        <v>6</v>
      </c>
      <c r="L17" s="23" t="s">
        <v>5</v>
      </c>
      <c r="M17" s="23" t="s">
        <v>6</v>
      </c>
      <c r="N17" s="23" t="s">
        <v>5</v>
      </c>
      <c r="O17" s="23" t="s">
        <v>6</v>
      </c>
      <c r="P17" s="23" t="s">
        <v>5</v>
      </c>
      <c r="Q17" s="23" t="s">
        <v>6</v>
      </c>
      <c r="R17" s="50"/>
      <c r="S17" s="50"/>
      <c r="T17" s="23" t="s">
        <v>18</v>
      </c>
      <c r="U17" s="23" t="s">
        <v>4</v>
      </c>
      <c r="V17" s="50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</row>
    <row r="18" spans="1:38" x14ac:dyDescent="0.25">
      <c r="A18" s="23">
        <v>1</v>
      </c>
      <c r="B18" s="23">
        <v>2</v>
      </c>
      <c r="C18" s="23">
        <v>3</v>
      </c>
      <c r="D18" s="23">
        <v>4</v>
      </c>
      <c r="E18" s="23">
        <v>5</v>
      </c>
      <c r="F18" s="23">
        <v>6</v>
      </c>
      <c r="G18" s="23">
        <v>7</v>
      </c>
      <c r="H18" s="23">
        <v>8</v>
      </c>
      <c r="I18" s="23">
        <v>9</v>
      </c>
      <c r="J18" s="23">
        <v>10</v>
      </c>
      <c r="K18" s="23">
        <v>11</v>
      </c>
      <c r="L18" s="23">
        <v>12</v>
      </c>
      <c r="M18" s="23">
        <v>13</v>
      </c>
      <c r="N18" s="23">
        <v>14</v>
      </c>
      <c r="O18" s="23">
        <v>15</v>
      </c>
      <c r="P18" s="23">
        <v>16</v>
      </c>
      <c r="Q18" s="23">
        <v>17</v>
      </c>
      <c r="R18" s="23">
        <v>18</v>
      </c>
      <c r="S18" s="23">
        <v>19</v>
      </c>
      <c r="T18" s="23">
        <v>20</v>
      </c>
      <c r="U18" s="23">
        <v>21</v>
      </c>
      <c r="V18" s="23">
        <v>22</v>
      </c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</row>
    <row r="19" spans="1:38" x14ac:dyDescent="0.25">
      <c r="A19" s="24" t="s">
        <v>25</v>
      </c>
      <c r="B19" s="25" t="s">
        <v>7</v>
      </c>
      <c r="C19" s="24" t="s">
        <v>19</v>
      </c>
      <c r="D19" s="1">
        <f t="shared" ref="D19:Q19" si="0">SUM(D20:D26)</f>
        <v>4.4539</v>
      </c>
      <c r="E19" s="1">
        <f t="shared" si="0"/>
        <v>0</v>
      </c>
      <c r="F19" s="1">
        <f t="shared" si="0"/>
        <v>4.4539</v>
      </c>
      <c r="G19" s="1">
        <f t="shared" si="0"/>
        <v>77.800099999999986</v>
      </c>
      <c r="H19" s="1">
        <f t="shared" si="0"/>
        <v>19.4055</v>
      </c>
      <c r="I19" s="1">
        <f t="shared" si="0"/>
        <v>16.286200000000001</v>
      </c>
      <c r="J19" s="1">
        <f t="shared" si="0"/>
        <v>19.4055</v>
      </c>
      <c r="K19" s="1">
        <f t="shared" si="0"/>
        <v>16.286200000000001</v>
      </c>
      <c r="L19" s="1">
        <f t="shared" si="0"/>
        <v>0</v>
      </c>
      <c r="M19" s="1">
        <f t="shared" si="0"/>
        <v>0</v>
      </c>
      <c r="N19" s="1">
        <f t="shared" si="0"/>
        <v>0</v>
      </c>
      <c r="O19" s="1">
        <f t="shared" si="0"/>
        <v>0</v>
      </c>
      <c r="P19" s="1">
        <f t="shared" si="0"/>
        <v>0</v>
      </c>
      <c r="Q19" s="1">
        <f t="shared" si="0"/>
        <v>0</v>
      </c>
      <c r="R19" s="1"/>
      <c r="S19" s="1">
        <f>SUM(S20:S26)</f>
        <v>61.5139</v>
      </c>
      <c r="T19" s="1">
        <f t="shared" ref="T19:T25" si="1">IF(ISERROR(I19-H19),"нд",I19-H19)</f>
        <v>-3.1192999999999991</v>
      </c>
      <c r="U19" s="40"/>
      <c r="V19" s="2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5"/>
      <c r="AL19" s="6"/>
    </row>
    <row r="20" spans="1:38" x14ac:dyDescent="0.25">
      <c r="A20" s="24" t="s">
        <v>26</v>
      </c>
      <c r="B20" s="25" t="s">
        <v>27</v>
      </c>
      <c r="C20" s="24" t="s">
        <v>19</v>
      </c>
      <c r="D20" s="1">
        <f t="shared" ref="D20:Q20" si="2">D28</f>
        <v>0</v>
      </c>
      <c r="E20" s="1">
        <f t="shared" si="2"/>
        <v>0</v>
      </c>
      <c r="F20" s="1">
        <f t="shared" si="2"/>
        <v>0</v>
      </c>
      <c r="G20" s="1">
        <f t="shared" si="2"/>
        <v>26.7713</v>
      </c>
      <c r="H20" s="1">
        <f t="shared" si="2"/>
        <v>6.6928000000000001</v>
      </c>
      <c r="I20" s="1">
        <f t="shared" si="2"/>
        <v>15.0433</v>
      </c>
      <c r="J20" s="1">
        <f t="shared" si="2"/>
        <v>6.6928000000000001</v>
      </c>
      <c r="K20" s="1">
        <f t="shared" si="2"/>
        <v>15.0433</v>
      </c>
      <c r="L20" s="1">
        <f t="shared" si="2"/>
        <v>0</v>
      </c>
      <c r="M20" s="1">
        <f t="shared" si="2"/>
        <v>0</v>
      </c>
      <c r="N20" s="1">
        <f t="shared" si="2"/>
        <v>0</v>
      </c>
      <c r="O20" s="1">
        <f t="shared" si="2"/>
        <v>0</v>
      </c>
      <c r="P20" s="1">
        <f t="shared" si="2"/>
        <v>0</v>
      </c>
      <c r="Q20" s="1">
        <f t="shared" si="2"/>
        <v>0</v>
      </c>
      <c r="R20" s="1"/>
      <c r="S20" s="1">
        <f>S28</f>
        <v>11.728</v>
      </c>
      <c r="T20" s="1">
        <f t="shared" si="1"/>
        <v>8.3505000000000003</v>
      </c>
      <c r="U20" s="40"/>
      <c r="V20" s="2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5"/>
      <c r="AL20" s="6"/>
    </row>
    <row r="21" spans="1:38" ht="25.5" x14ac:dyDescent="0.25">
      <c r="A21" s="24" t="s">
        <v>28</v>
      </c>
      <c r="B21" s="25" t="s">
        <v>29</v>
      </c>
      <c r="C21" s="24" t="s">
        <v>19</v>
      </c>
      <c r="D21" s="1">
        <f t="shared" ref="D21:Q21" si="3">D63</f>
        <v>4.3343999999999996</v>
      </c>
      <c r="E21" s="1">
        <f t="shared" si="3"/>
        <v>0</v>
      </c>
      <c r="F21" s="1">
        <f t="shared" si="3"/>
        <v>4.3343999999999996</v>
      </c>
      <c r="G21" s="1">
        <f t="shared" si="3"/>
        <v>31.471699999999998</v>
      </c>
      <c r="H21" s="1">
        <f t="shared" si="3"/>
        <v>2.4988999999999999</v>
      </c>
      <c r="I21" s="1">
        <f t="shared" si="3"/>
        <v>0.91290000000000004</v>
      </c>
      <c r="J21" s="1">
        <f t="shared" si="3"/>
        <v>2.4988999999999999</v>
      </c>
      <c r="K21" s="1">
        <f t="shared" si="3"/>
        <v>0.91290000000000004</v>
      </c>
      <c r="L21" s="1">
        <f t="shared" si="3"/>
        <v>0</v>
      </c>
      <c r="M21" s="1">
        <f t="shared" si="3"/>
        <v>0</v>
      </c>
      <c r="N21" s="1">
        <f t="shared" si="3"/>
        <v>0</v>
      </c>
      <c r="O21" s="1">
        <f t="shared" si="3"/>
        <v>0</v>
      </c>
      <c r="P21" s="1">
        <f t="shared" si="3"/>
        <v>0</v>
      </c>
      <c r="Q21" s="1">
        <f t="shared" si="3"/>
        <v>0</v>
      </c>
      <c r="R21" s="1"/>
      <c r="S21" s="1">
        <f>S63</f>
        <v>30.558799999999998</v>
      </c>
      <c r="T21" s="1">
        <f t="shared" si="1"/>
        <v>-1.5859999999999999</v>
      </c>
      <c r="U21" s="40"/>
      <c r="V21" s="2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5"/>
      <c r="AL21" s="6"/>
    </row>
    <row r="22" spans="1:38" ht="38.25" x14ac:dyDescent="0.25">
      <c r="A22" s="24" t="s">
        <v>30</v>
      </c>
      <c r="B22" s="25" t="s">
        <v>31</v>
      </c>
      <c r="C22" s="24" t="s">
        <v>19</v>
      </c>
      <c r="D22" s="1">
        <f t="shared" ref="D22:Q22" si="4">D125</f>
        <v>0</v>
      </c>
      <c r="E22" s="1">
        <f t="shared" si="4"/>
        <v>0</v>
      </c>
      <c r="F22" s="1">
        <f t="shared" si="4"/>
        <v>0</v>
      </c>
      <c r="G22" s="1">
        <f t="shared" si="4"/>
        <v>0</v>
      </c>
      <c r="H22" s="1">
        <f t="shared" si="4"/>
        <v>0</v>
      </c>
      <c r="I22" s="1">
        <f t="shared" si="4"/>
        <v>0</v>
      </c>
      <c r="J22" s="1">
        <f t="shared" si="4"/>
        <v>0</v>
      </c>
      <c r="K22" s="1">
        <f t="shared" si="4"/>
        <v>0</v>
      </c>
      <c r="L22" s="1">
        <f t="shared" si="4"/>
        <v>0</v>
      </c>
      <c r="M22" s="1">
        <f t="shared" si="4"/>
        <v>0</v>
      </c>
      <c r="N22" s="1">
        <f t="shared" si="4"/>
        <v>0</v>
      </c>
      <c r="O22" s="1">
        <f t="shared" si="4"/>
        <v>0</v>
      </c>
      <c r="P22" s="1">
        <f t="shared" si="4"/>
        <v>0</v>
      </c>
      <c r="Q22" s="1">
        <f t="shared" si="4"/>
        <v>0</v>
      </c>
      <c r="R22" s="1"/>
      <c r="S22" s="1">
        <f>S125</f>
        <v>0</v>
      </c>
      <c r="T22" s="1">
        <f t="shared" si="1"/>
        <v>0</v>
      </c>
      <c r="U22" s="40"/>
      <c r="V22" s="2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5"/>
      <c r="AL22" s="6"/>
    </row>
    <row r="23" spans="1:38" ht="25.5" x14ac:dyDescent="0.25">
      <c r="A23" s="24" t="s">
        <v>32</v>
      </c>
      <c r="B23" s="25" t="s">
        <v>33</v>
      </c>
      <c r="C23" s="24" t="s">
        <v>19</v>
      </c>
      <c r="D23" s="1">
        <f t="shared" ref="D23:Q23" si="5">D130</f>
        <v>0.1195</v>
      </c>
      <c r="E23" s="1">
        <f t="shared" si="5"/>
        <v>0</v>
      </c>
      <c r="F23" s="1">
        <f t="shared" si="5"/>
        <v>0.1195</v>
      </c>
      <c r="G23" s="1">
        <f t="shared" si="5"/>
        <v>6.3975</v>
      </c>
      <c r="H23" s="1">
        <f t="shared" si="5"/>
        <v>0</v>
      </c>
      <c r="I23" s="1">
        <f t="shared" si="5"/>
        <v>0.10750000000000001</v>
      </c>
      <c r="J23" s="1">
        <f t="shared" si="5"/>
        <v>0</v>
      </c>
      <c r="K23" s="1">
        <f t="shared" si="5"/>
        <v>0.10750000000000001</v>
      </c>
      <c r="L23" s="1">
        <f t="shared" si="5"/>
        <v>0</v>
      </c>
      <c r="M23" s="1">
        <f t="shared" si="5"/>
        <v>0</v>
      </c>
      <c r="N23" s="1">
        <f t="shared" si="5"/>
        <v>0</v>
      </c>
      <c r="O23" s="1">
        <f t="shared" si="5"/>
        <v>0</v>
      </c>
      <c r="P23" s="1">
        <f t="shared" si="5"/>
        <v>0</v>
      </c>
      <c r="Q23" s="1">
        <f t="shared" si="5"/>
        <v>0</v>
      </c>
      <c r="R23" s="1"/>
      <c r="S23" s="1">
        <f>S130</f>
        <v>6.29</v>
      </c>
      <c r="T23" s="1">
        <f t="shared" si="1"/>
        <v>0.10750000000000001</v>
      </c>
      <c r="U23" s="40"/>
      <c r="V23" s="2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5"/>
      <c r="AL23" s="6"/>
    </row>
    <row r="24" spans="1:38" ht="25.5" x14ac:dyDescent="0.25">
      <c r="A24" s="24" t="s">
        <v>34</v>
      </c>
      <c r="B24" s="25" t="s">
        <v>35</v>
      </c>
      <c r="C24" s="24" t="s">
        <v>19</v>
      </c>
      <c r="D24" s="1">
        <f t="shared" ref="D24:Q24" si="6">D141</f>
        <v>0</v>
      </c>
      <c r="E24" s="1">
        <f t="shared" si="6"/>
        <v>0</v>
      </c>
      <c r="F24" s="1">
        <f t="shared" si="6"/>
        <v>0</v>
      </c>
      <c r="G24" s="1">
        <f t="shared" si="6"/>
        <v>0</v>
      </c>
      <c r="H24" s="1">
        <f t="shared" si="6"/>
        <v>0</v>
      </c>
      <c r="I24" s="1">
        <f t="shared" si="6"/>
        <v>0</v>
      </c>
      <c r="J24" s="1">
        <f t="shared" si="6"/>
        <v>0</v>
      </c>
      <c r="K24" s="1">
        <f t="shared" si="6"/>
        <v>0</v>
      </c>
      <c r="L24" s="1">
        <f t="shared" si="6"/>
        <v>0</v>
      </c>
      <c r="M24" s="1">
        <f t="shared" si="6"/>
        <v>0</v>
      </c>
      <c r="N24" s="1">
        <f t="shared" si="6"/>
        <v>0</v>
      </c>
      <c r="O24" s="1">
        <f t="shared" si="6"/>
        <v>0</v>
      </c>
      <c r="P24" s="1">
        <f t="shared" si="6"/>
        <v>0</v>
      </c>
      <c r="Q24" s="1">
        <f t="shared" si="6"/>
        <v>0</v>
      </c>
      <c r="R24" s="1"/>
      <c r="S24" s="1">
        <f>S141</f>
        <v>0</v>
      </c>
      <c r="T24" s="1">
        <f t="shared" si="1"/>
        <v>0</v>
      </c>
      <c r="U24" s="40"/>
      <c r="V24" s="2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5"/>
      <c r="AL24" s="6"/>
    </row>
    <row r="25" spans="1:38" x14ac:dyDescent="0.25">
      <c r="A25" s="24" t="s">
        <v>36</v>
      </c>
      <c r="B25" s="25" t="s">
        <v>37</v>
      </c>
      <c r="C25" s="24" t="s">
        <v>19</v>
      </c>
      <c r="D25" s="1">
        <f t="shared" ref="D25:Q25" si="7">D143</f>
        <v>0</v>
      </c>
      <c r="E25" s="1">
        <f t="shared" si="7"/>
        <v>0</v>
      </c>
      <c r="F25" s="1">
        <f t="shared" si="7"/>
        <v>0</v>
      </c>
      <c r="G25" s="1">
        <f t="shared" si="7"/>
        <v>13.159599999999998</v>
      </c>
      <c r="H25" s="1">
        <f t="shared" si="7"/>
        <v>10.213799999999999</v>
      </c>
      <c r="I25" s="1">
        <f t="shared" si="7"/>
        <v>0.2225</v>
      </c>
      <c r="J25" s="1">
        <f t="shared" si="7"/>
        <v>10.213799999999999</v>
      </c>
      <c r="K25" s="1">
        <f t="shared" si="7"/>
        <v>0.2225</v>
      </c>
      <c r="L25" s="1">
        <f t="shared" si="7"/>
        <v>0</v>
      </c>
      <c r="M25" s="1">
        <f t="shared" si="7"/>
        <v>0</v>
      </c>
      <c r="N25" s="1">
        <f t="shared" si="7"/>
        <v>0</v>
      </c>
      <c r="O25" s="1">
        <f t="shared" si="7"/>
        <v>0</v>
      </c>
      <c r="P25" s="1">
        <f t="shared" si="7"/>
        <v>0</v>
      </c>
      <c r="Q25" s="1">
        <f t="shared" si="7"/>
        <v>0</v>
      </c>
      <c r="R25" s="1"/>
      <c r="S25" s="1">
        <f>S143</f>
        <v>12.937099999999999</v>
      </c>
      <c r="T25" s="1">
        <f t="shared" si="1"/>
        <v>-9.991299999999999</v>
      </c>
      <c r="U25" s="40"/>
      <c r="V25" s="2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5"/>
      <c r="AL25" s="6"/>
    </row>
    <row r="26" spans="1:38" x14ac:dyDescent="0.25">
      <c r="A26" s="26"/>
      <c r="B26" s="27"/>
      <c r="C26" s="26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41"/>
      <c r="V26" s="26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8"/>
      <c r="AL26" s="9"/>
    </row>
    <row r="27" spans="1:38" x14ac:dyDescent="0.25">
      <c r="A27" s="24" t="s">
        <v>38</v>
      </c>
      <c r="B27" s="25" t="s">
        <v>39</v>
      </c>
      <c r="C27" s="24" t="s">
        <v>19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40"/>
      <c r="V27" s="2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5"/>
      <c r="AL27" s="6"/>
    </row>
    <row r="28" spans="1:38" ht="25.5" x14ac:dyDescent="0.25">
      <c r="A28" s="24" t="s">
        <v>20</v>
      </c>
      <c r="B28" s="25" t="s">
        <v>40</v>
      </c>
      <c r="C28" s="24" t="s">
        <v>19</v>
      </c>
      <c r="D28" s="1">
        <f t="shared" ref="D28:Q28" si="8">D29+D38+D43+D58</f>
        <v>0</v>
      </c>
      <c r="E28" s="1">
        <f t="shared" si="8"/>
        <v>0</v>
      </c>
      <c r="F28" s="1">
        <f t="shared" si="8"/>
        <v>0</v>
      </c>
      <c r="G28" s="1">
        <f t="shared" si="8"/>
        <v>26.7713</v>
      </c>
      <c r="H28" s="1">
        <f t="shared" si="8"/>
        <v>6.6928000000000001</v>
      </c>
      <c r="I28" s="1">
        <f t="shared" si="8"/>
        <v>15.0433</v>
      </c>
      <c r="J28" s="1">
        <f t="shared" si="8"/>
        <v>6.6928000000000001</v>
      </c>
      <c r="K28" s="1">
        <f t="shared" si="8"/>
        <v>15.0433</v>
      </c>
      <c r="L28" s="1">
        <f t="shared" si="8"/>
        <v>0</v>
      </c>
      <c r="M28" s="1">
        <f t="shared" si="8"/>
        <v>0</v>
      </c>
      <c r="N28" s="1">
        <f t="shared" si="8"/>
        <v>0</v>
      </c>
      <c r="O28" s="1">
        <f t="shared" si="8"/>
        <v>0</v>
      </c>
      <c r="P28" s="1">
        <f t="shared" si="8"/>
        <v>0</v>
      </c>
      <c r="Q28" s="1">
        <f t="shared" si="8"/>
        <v>0</v>
      </c>
      <c r="R28" s="1"/>
      <c r="S28" s="1">
        <f>S29+S38+S43+S58</f>
        <v>11.728</v>
      </c>
      <c r="T28" s="1">
        <f>IF(ISERROR(I28-H28),"нд",I28-H28)</f>
        <v>8.3505000000000003</v>
      </c>
      <c r="U28" s="40"/>
      <c r="V28" s="2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5"/>
      <c r="AL28" s="6"/>
    </row>
    <row r="29" spans="1:38" ht="38.25" x14ac:dyDescent="0.25">
      <c r="A29" s="28" t="s">
        <v>41</v>
      </c>
      <c r="B29" s="29" t="s">
        <v>42</v>
      </c>
      <c r="C29" s="26" t="s">
        <v>19</v>
      </c>
      <c r="D29" s="2">
        <f t="shared" ref="D29:Q29" si="9">D30+D33+D36</f>
        <v>0</v>
      </c>
      <c r="E29" s="2">
        <f t="shared" si="9"/>
        <v>0</v>
      </c>
      <c r="F29" s="2">
        <f t="shared" si="9"/>
        <v>0</v>
      </c>
      <c r="G29" s="2">
        <f t="shared" si="9"/>
        <v>26.7713</v>
      </c>
      <c r="H29" s="2">
        <f t="shared" si="9"/>
        <v>6.6928000000000001</v>
      </c>
      <c r="I29" s="2">
        <f t="shared" si="9"/>
        <v>15.0433</v>
      </c>
      <c r="J29" s="2">
        <f t="shared" si="9"/>
        <v>6.6928000000000001</v>
      </c>
      <c r="K29" s="2">
        <f t="shared" si="9"/>
        <v>15.0433</v>
      </c>
      <c r="L29" s="2">
        <f t="shared" si="9"/>
        <v>0</v>
      </c>
      <c r="M29" s="2">
        <f t="shared" si="9"/>
        <v>0</v>
      </c>
      <c r="N29" s="2">
        <f t="shared" si="9"/>
        <v>0</v>
      </c>
      <c r="O29" s="2">
        <f t="shared" si="9"/>
        <v>0</v>
      </c>
      <c r="P29" s="2">
        <f t="shared" si="9"/>
        <v>0</v>
      </c>
      <c r="Q29" s="2">
        <f t="shared" si="9"/>
        <v>0</v>
      </c>
      <c r="R29" s="2"/>
      <c r="S29" s="2">
        <f>S30+S33+S36</f>
        <v>11.728</v>
      </c>
      <c r="T29" s="2">
        <f>IF(ISERROR(I29-H29),"нд",I29-H29)</f>
        <v>8.3505000000000003</v>
      </c>
      <c r="U29" s="41"/>
      <c r="V29" s="26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8"/>
      <c r="AL29" s="9"/>
    </row>
    <row r="30" spans="1:38" ht="51" x14ac:dyDescent="0.25">
      <c r="A30" s="28" t="s">
        <v>43</v>
      </c>
      <c r="B30" s="29" t="s">
        <v>44</v>
      </c>
      <c r="C30" s="26" t="s">
        <v>19</v>
      </c>
      <c r="D30" s="2">
        <f t="shared" ref="D30:Q30" si="10">SUM(D31:D32)</f>
        <v>0</v>
      </c>
      <c r="E30" s="2">
        <f t="shared" si="10"/>
        <v>0</v>
      </c>
      <c r="F30" s="2">
        <f t="shared" si="10"/>
        <v>0</v>
      </c>
      <c r="G30" s="2">
        <f t="shared" si="10"/>
        <v>15.4879</v>
      </c>
      <c r="H30" s="2">
        <f t="shared" si="10"/>
        <v>3.8719999999999999</v>
      </c>
      <c r="I30" s="2">
        <f t="shared" si="10"/>
        <v>4.1287000000000003</v>
      </c>
      <c r="J30" s="2">
        <f t="shared" si="10"/>
        <v>3.8719999999999999</v>
      </c>
      <c r="K30" s="2">
        <f t="shared" si="10"/>
        <v>4.1287000000000003</v>
      </c>
      <c r="L30" s="2">
        <f t="shared" si="10"/>
        <v>0</v>
      </c>
      <c r="M30" s="2">
        <f t="shared" si="10"/>
        <v>0</v>
      </c>
      <c r="N30" s="2">
        <f t="shared" si="10"/>
        <v>0</v>
      </c>
      <c r="O30" s="2">
        <f t="shared" si="10"/>
        <v>0</v>
      </c>
      <c r="P30" s="2">
        <f t="shared" si="10"/>
        <v>0</v>
      </c>
      <c r="Q30" s="2">
        <f t="shared" si="10"/>
        <v>0</v>
      </c>
      <c r="R30" s="2"/>
      <c r="S30" s="2">
        <f>SUM(S31:S32)</f>
        <v>11.3592</v>
      </c>
      <c r="T30" s="2">
        <f>IF(ISERROR(I30-H30),"нд",I30-H30)</f>
        <v>0.25670000000000037</v>
      </c>
      <c r="U30" s="41"/>
      <c r="V30" s="26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8"/>
      <c r="AL30" s="9"/>
    </row>
    <row r="31" spans="1:38" ht="51" x14ac:dyDescent="0.25">
      <c r="A31" s="30" t="s">
        <v>43</v>
      </c>
      <c r="B31" s="33" t="s">
        <v>130</v>
      </c>
      <c r="C31" s="32" t="s">
        <v>19</v>
      </c>
      <c r="D31" s="39" t="s">
        <v>121</v>
      </c>
      <c r="E31" s="39">
        <v>0</v>
      </c>
      <c r="F31" s="32" t="s">
        <v>121</v>
      </c>
      <c r="G31" s="39">
        <v>15.4879</v>
      </c>
      <c r="H31" s="39">
        <f>IF(ISERROR(J31+L31+N31+P31),"нд",J31+L31+N31+P31)</f>
        <v>3.8719999999999999</v>
      </c>
      <c r="I31" s="39">
        <f>K31+M31+O31+Q31</f>
        <v>4.1287000000000003</v>
      </c>
      <c r="J31" s="39">
        <v>3.8719999999999999</v>
      </c>
      <c r="K31" s="39">
        <v>4.1287000000000003</v>
      </c>
      <c r="L31" s="39"/>
      <c r="M31" s="49"/>
      <c r="N31" s="39"/>
      <c r="O31" s="39"/>
      <c r="P31" s="39"/>
      <c r="Q31" s="39"/>
      <c r="R31" s="39" t="s">
        <v>121</v>
      </c>
      <c r="S31" s="39">
        <f>IF(H31="нд","нд",G31-I31)</f>
        <v>11.3592</v>
      </c>
      <c r="T31" s="39">
        <f>IF(ISERROR(I31-H31),"нд",I31-H31)</f>
        <v>0.25670000000000037</v>
      </c>
      <c r="U31" s="43">
        <f>IF(T31="нд","нд",IFERROR(T31/H31*100,IF(I31&gt;0,100,0)))</f>
        <v>6.6296487603305883</v>
      </c>
      <c r="V31" s="4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8"/>
      <c r="AL31" s="9"/>
    </row>
    <row r="32" spans="1:38" x14ac:dyDescent="0.25">
      <c r="A32" s="28" t="s">
        <v>120</v>
      </c>
      <c r="B32" s="29" t="s">
        <v>120</v>
      </c>
      <c r="C32" s="26"/>
      <c r="D32" s="2"/>
      <c r="E32" s="2"/>
      <c r="F32" s="26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41"/>
      <c r="V32" s="26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8"/>
      <c r="AL32" s="9"/>
    </row>
    <row r="33" spans="1:38" ht="51" x14ac:dyDescent="0.25">
      <c r="A33" s="28" t="s">
        <v>45</v>
      </c>
      <c r="B33" s="29" t="s">
        <v>46</v>
      </c>
      <c r="C33" s="26" t="s">
        <v>19</v>
      </c>
      <c r="D33" s="2">
        <f t="shared" ref="D33:Q33" si="11">SUM(D34:D35)</f>
        <v>0</v>
      </c>
      <c r="E33" s="2">
        <f t="shared" si="11"/>
        <v>0</v>
      </c>
      <c r="F33" s="2">
        <f t="shared" si="11"/>
        <v>0</v>
      </c>
      <c r="G33" s="2">
        <f t="shared" si="11"/>
        <v>11.2834</v>
      </c>
      <c r="H33" s="2">
        <f t="shared" si="11"/>
        <v>2.8208000000000002</v>
      </c>
      <c r="I33" s="2">
        <f t="shared" si="11"/>
        <v>10.9146</v>
      </c>
      <c r="J33" s="2">
        <f t="shared" si="11"/>
        <v>2.8208000000000002</v>
      </c>
      <c r="K33" s="2">
        <f t="shared" si="11"/>
        <v>10.9146</v>
      </c>
      <c r="L33" s="2">
        <f t="shared" si="11"/>
        <v>0</v>
      </c>
      <c r="M33" s="2">
        <f t="shared" si="11"/>
        <v>0</v>
      </c>
      <c r="N33" s="2">
        <f t="shared" si="11"/>
        <v>0</v>
      </c>
      <c r="O33" s="2">
        <f t="shared" si="11"/>
        <v>0</v>
      </c>
      <c r="P33" s="2">
        <f t="shared" si="11"/>
        <v>0</v>
      </c>
      <c r="Q33" s="2">
        <f t="shared" si="11"/>
        <v>0</v>
      </c>
      <c r="R33" s="2"/>
      <c r="S33" s="2">
        <f>SUM(S34:S35)</f>
        <v>0.36880000000000024</v>
      </c>
      <c r="T33" s="2">
        <f>IF(ISERROR(I33-H33),"нд",I33-H33)</f>
        <v>8.0937999999999999</v>
      </c>
      <c r="U33" s="41"/>
      <c r="V33" s="26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8"/>
      <c r="AL33" s="9"/>
    </row>
    <row r="34" spans="1:38" ht="51" x14ac:dyDescent="0.25">
      <c r="A34" s="30" t="s">
        <v>45</v>
      </c>
      <c r="B34" s="33" t="s">
        <v>131</v>
      </c>
      <c r="C34" s="32" t="s">
        <v>19</v>
      </c>
      <c r="D34" s="39" t="s">
        <v>121</v>
      </c>
      <c r="E34" s="39">
        <v>0</v>
      </c>
      <c r="F34" s="32" t="s">
        <v>121</v>
      </c>
      <c r="G34" s="39">
        <v>11.2834</v>
      </c>
      <c r="H34" s="39">
        <f>IF(ISERROR(J34+L34+N34+P34),"нд",J34+L34+N34+P34)</f>
        <v>2.8208000000000002</v>
      </c>
      <c r="I34" s="39">
        <f>K34+M34+O34+Q34</f>
        <v>10.9146</v>
      </c>
      <c r="J34" s="39">
        <v>2.8208000000000002</v>
      </c>
      <c r="K34" s="39">
        <v>10.9146</v>
      </c>
      <c r="L34" s="39"/>
      <c r="M34" s="39"/>
      <c r="N34" s="39"/>
      <c r="O34" s="39"/>
      <c r="P34" s="39"/>
      <c r="Q34" s="39"/>
      <c r="R34" s="39" t="s">
        <v>121</v>
      </c>
      <c r="S34" s="39">
        <f>IF(H34="нд","нд",G34-I34)</f>
        <v>0.36880000000000024</v>
      </c>
      <c r="T34" s="39">
        <f>IF(ISERROR(I34-H34),"нд",I34-H34)</f>
        <v>8.0937999999999999</v>
      </c>
      <c r="U34" s="43">
        <f>IF(T34="нд","нд",IFERROR(T34/H34*100,IF(I34&gt;0,100,0)))</f>
        <v>286.93278502552465</v>
      </c>
      <c r="V34" s="47" t="s">
        <v>221</v>
      </c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8"/>
      <c r="AL34" s="9"/>
    </row>
    <row r="35" spans="1:38" x14ac:dyDescent="0.25">
      <c r="A35" s="28" t="s">
        <v>120</v>
      </c>
      <c r="B35" s="29" t="s">
        <v>120</v>
      </c>
      <c r="C35" s="26"/>
      <c r="D35" s="2"/>
      <c r="E35" s="2"/>
      <c r="F35" s="26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41"/>
      <c r="V35" s="26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8"/>
      <c r="AL35" s="9"/>
    </row>
    <row r="36" spans="1:38" ht="38.25" x14ac:dyDescent="0.25">
      <c r="A36" s="28" t="s">
        <v>47</v>
      </c>
      <c r="B36" s="29" t="s">
        <v>48</v>
      </c>
      <c r="C36" s="26" t="s">
        <v>19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>
        <v>0</v>
      </c>
      <c r="P36" s="2">
        <v>0</v>
      </c>
      <c r="Q36" s="2">
        <v>0</v>
      </c>
      <c r="R36" s="2"/>
      <c r="S36" s="2">
        <v>0</v>
      </c>
      <c r="T36" s="2">
        <v>0</v>
      </c>
      <c r="U36" s="41"/>
      <c r="V36" s="26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8"/>
      <c r="AL36" s="9"/>
    </row>
    <row r="37" spans="1:38" x14ac:dyDescent="0.25">
      <c r="A37" s="28" t="s">
        <v>120</v>
      </c>
      <c r="B37" s="29" t="s">
        <v>120</v>
      </c>
      <c r="C37" s="26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41"/>
      <c r="V37" s="26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8"/>
      <c r="AL37" s="9"/>
    </row>
    <row r="38" spans="1:38" ht="25.5" x14ac:dyDescent="0.25">
      <c r="A38" s="28" t="s">
        <v>49</v>
      </c>
      <c r="B38" s="29" t="s">
        <v>50</v>
      </c>
      <c r="C38" s="26" t="s">
        <v>19</v>
      </c>
      <c r="D38" s="2">
        <v>0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2">
        <v>0</v>
      </c>
      <c r="P38" s="2">
        <v>0</v>
      </c>
      <c r="Q38" s="2">
        <v>0</v>
      </c>
      <c r="R38" s="2"/>
      <c r="S38" s="2">
        <v>0</v>
      </c>
      <c r="T38" s="2">
        <v>0</v>
      </c>
      <c r="U38" s="41"/>
      <c r="V38" s="26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8"/>
      <c r="AL38" s="9"/>
    </row>
    <row r="39" spans="1:38" ht="51" x14ac:dyDescent="0.25">
      <c r="A39" s="28" t="s">
        <v>51</v>
      </c>
      <c r="B39" s="29" t="s">
        <v>52</v>
      </c>
      <c r="C39" s="26" t="s">
        <v>19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  <c r="K39" s="2">
        <v>0</v>
      </c>
      <c r="L39" s="2">
        <v>0</v>
      </c>
      <c r="M39" s="2">
        <v>0</v>
      </c>
      <c r="N39" s="2">
        <v>0</v>
      </c>
      <c r="O39" s="2">
        <v>0</v>
      </c>
      <c r="P39" s="2">
        <v>0</v>
      </c>
      <c r="Q39" s="2">
        <v>0</v>
      </c>
      <c r="R39" s="2"/>
      <c r="S39" s="2">
        <v>0</v>
      </c>
      <c r="T39" s="2">
        <v>0</v>
      </c>
      <c r="U39" s="41"/>
      <c r="V39" s="26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8"/>
      <c r="AL39" s="9"/>
    </row>
    <row r="40" spans="1:38" x14ac:dyDescent="0.25">
      <c r="A40" s="28" t="s">
        <v>120</v>
      </c>
      <c r="B40" s="29" t="s">
        <v>120</v>
      </c>
      <c r="C40" s="26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41"/>
      <c r="V40" s="26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8"/>
      <c r="AL40" s="9"/>
    </row>
    <row r="41" spans="1:38" ht="25.5" x14ac:dyDescent="0.25">
      <c r="A41" s="28" t="s">
        <v>53</v>
      </c>
      <c r="B41" s="29" t="s">
        <v>54</v>
      </c>
      <c r="C41" s="26" t="s">
        <v>19</v>
      </c>
      <c r="D41" s="2">
        <v>0</v>
      </c>
      <c r="E41" s="2">
        <v>0</v>
      </c>
      <c r="F41" s="2">
        <v>0</v>
      </c>
      <c r="G41" s="2">
        <v>0</v>
      </c>
      <c r="H41" s="2">
        <v>0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  <c r="N41" s="2">
        <v>0</v>
      </c>
      <c r="O41" s="2">
        <v>0</v>
      </c>
      <c r="P41" s="2">
        <v>0</v>
      </c>
      <c r="Q41" s="2">
        <v>0</v>
      </c>
      <c r="R41" s="2"/>
      <c r="S41" s="2">
        <v>0</v>
      </c>
      <c r="T41" s="2">
        <v>0</v>
      </c>
      <c r="U41" s="41"/>
      <c r="V41" s="26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8"/>
      <c r="AL41" s="9"/>
    </row>
    <row r="42" spans="1:38" x14ac:dyDescent="0.25">
      <c r="A42" s="28" t="s">
        <v>120</v>
      </c>
      <c r="B42" s="29" t="s">
        <v>120</v>
      </c>
      <c r="C42" s="26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41"/>
      <c r="V42" s="26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8"/>
      <c r="AL42" s="9"/>
    </row>
    <row r="43" spans="1:38" ht="38.25" x14ac:dyDescent="0.25">
      <c r="A43" s="28" t="s">
        <v>55</v>
      </c>
      <c r="B43" s="29" t="s">
        <v>56</v>
      </c>
      <c r="C43" s="26" t="s">
        <v>19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2">
        <v>0</v>
      </c>
      <c r="O43" s="2">
        <v>0</v>
      </c>
      <c r="P43" s="2">
        <v>0</v>
      </c>
      <c r="Q43" s="2">
        <v>0</v>
      </c>
      <c r="R43" s="2"/>
      <c r="S43" s="2">
        <v>0</v>
      </c>
      <c r="T43" s="2">
        <v>0</v>
      </c>
      <c r="U43" s="41"/>
      <c r="V43" s="26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8"/>
      <c r="AL43" s="9"/>
    </row>
    <row r="44" spans="1:38" ht="25.5" x14ac:dyDescent="0.25">
      <c r="A44" s="28" t="s">
        <v>57</v>
      </c>
      <c r="B44" s="29" t="s">
        <v>58</v>
      </c>
      <c r="C44" s="26" t="s">
        <v>19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2">
        <v>0</v>
      </c>
      <c r="O44" s="2">
        <v>0</v>
      </c>
      <c r="P44" s="2">
        <v>0</v>
      </c>
      <c r="Q44" s="2">
        <v>0</v>
      </c>
      <c r="R44" s="2"/>
      <c r="S44" s="2">
        <v>0</v>
      </c>
      <c r="T44" s="2">
        <v>0</v>
      </c>
      <c r="U44" s="41"/>
      <c r="V44" s="26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8"/>
      <c r="AL44" s="9"/>
    </row>
    <row r="45" spans="1:38" ht="76.5" x14ac:dyDescent="0.25">
      <c r="A45" s="28" t="s">
        <v>57</v>
      </c>
      <c r="B45" s="29" t="s">
        <v>59</v>
      </c>
      <c r="C45" s="26" t="s">
        <v>19</v>
      </c>
      <c r="D45" s="2">
        <v>0</v>
      </c>
      <c r="E45" s="2">
        <v>0</v>
      </c>
      <c r="F45" s="2">
        <v>0</v>
      </c>
      <c r="G45" s="2">
        <v>0</v>
      </c>
      <c r="H45" s="2">
        <v>0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">
        <v>0</v>
      </c>
      <c r="O45" s="2">
        <v>0</v>
      </c>
      <c r="P45" s="2">
        <v>0</v>
      </c>
      <c r="Q45" s="2">
        <v>0</v>
      </c>
      <c r="R45" s="2"/>
      <c r="S45" s="2">
        <v>0</v>
      </c>
      <c r="T45" s="2">
        <v>0</v>
      </c>
      <c r="U45" s="41"/>
      <c r="V45" s="26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8"/>
      <c r="AL45" s="9"/>
    </row>
    <row r="46" spans="1:38" x14ac:dyDescent="0.25">
      <c r="A46" s="28" t="s">
        <v>120</v>
      </c>
      <c r="B46" s="29" t="s">
        <v>120</v>
      </c>
      <c r="C46" s="26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41"/>
      <c r="V46" s="26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8"/>
      <c r="AL46" s="9"/>
    </row>
    <row r="47" spans="1:38" ht="63.75" x14ac:dyDescent="0.25">
      <c r="A47" s="28" t="s">
        <v>57</v>
      </c>
      <c r="B47" s="29" t="s">
        <v>60</v>
      </c>
      <c r="C47" s="26" t="s">
        <v>19</v>
      </c>
      <c r="D47" s="2">
        <v>0</v>
      </c>
      <c r="E47" s="2">
        <v>0</v>
      </c>
      <c r="F47" s="2">
        <v>0</v>
      </c>
      <c r="G47" s="2">
        <v>0</v>
      </c>
      <c r="H47" s="2">
        <v>0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2">
        <v>0</v>
      </c>
      <c r="O47" s="2">
        <v>0</v>
      </c>
      <c r="P47" s="2">
        <v>0</v>
      </c>
      <c r="Q47" s="2">
        <v>0</v>
      </c>
      <c r="R47" s="2"/>
      <c r="S47" s="2">
        <v>0</v>
      </c>
      <c r="T47" s="2">
        <v>0</v>
      </c>
      <c r="U47" s="41"/>
      <c r="V47" s="26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8"/>
      <c r="AL47" s="9"/>
    </row>
    <row r="48" spans="1:38" x14ac:dyDescent="0.25">
      <c r="A48" s="28" t="s">
        <v>120</v>
      </c>
      <c r="B48" s="29" t="s">
        <v>120</v>
      </c>
      <c r="C48" s="26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41"/>
      <c r="V48" s="26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8"/>
      <c r="AL48" s="9"/>
    </row>
    <row r="49" spans="1:38" ht="76.5" x14ac:dyDescent="0.25">
      <c r="A49" s="28" t="s">
        <v>57</v>
      </c>
      <c r="B49" s="29" t="s">
        <v>61</v>
      </c>
      <c r="C49" s="26" t="s">
        <v>19</v>
      </c>
      <c r="D49" s="2">
        <v>0</v>
      </c>
      <c r="E49" s="2">
        <v>0</v>
      </c>
      <c r="F49" s="2">
        <v>0</v>
      </c>
      <c r="G49" s="2">
        <v>0</v>
      </c>
      <c r="H49" s="2">
        <v>0</v>
      </c>
      <c r="I49" s="2">
        <v>0</v>
      </c>
      <c r="J49" s="2">
        <v>0</v>
      </c>
      <c r="K49" s="2">
        <v>0</v>
      </c>
      <c r="L49" s="2">
        <v>0</v>
      </c>
      <c r="M49" s="2">
        <v>0</v>
      </c>
      <c r="N49" s="2">
        <v>0</v>
      </c>
      <c r="O49" s="2">
        <v>0</v>
      </c>
      <c r="P49" s="2">
        <v>0</v>
      </c>
      <c r="Q49" s="2">
        <v>0</v>
      </c>
      <c r="R49" s="2"/>
      <c r="S49" s="2">
        <v>0</v>
      </c>
      <c r="T49" s="2">
        <v>0</v>
      </c>
      <c r="U49" s="41"/>
      <c r="V49" s="26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8"/>
      <c r="AL49" s="9"/>
    </row>
    <row r="50" spans="1:38" x14ac:dyDescent="0.25">
      <c r="A50" s="28" t="s">
        <v>120</v>
      </c>
      <c r="B50" s="29" t="s">
        <v>120</v>
      </c>
      <c r="C50" s="26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41"/>
      <c r="V50" s="26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8"/>
      <c r="AL50" s="9"/>
    </row>
    <row r="51" spans="1:38" ht="25.5" x14ac:dyDescent="0.25">
      <c r="A51" s="28" t="s">
        <v>62</v>
      </c>
      <c r="B51" s="29" t="s">
        <v>58</v>
      </c>
      <c r="C51" s="26" t="s">
        <v>19</v>
      </c>
      <c r="D51" s="2">
        <v>0</v>
      </c>
      <c r="E51" s="2">
        <v>0</v>
      </c>
      <c r="F51" s="2">
        <v>0</v>
      </c>
      <c r="G51" s="2">
        <v>0</v>
      </c>
      <c r="H51" s="2">
        <v>0</v>
      </c>
      <c r="I51" s="2">
        <v>0</v>
      </c>
      <c r="J51" s="2">
        <v>0</v>
      </c>
      <c r="K51" s="2">
        <v>0</v>
      </c>
      <c r="L51" s="2">
        <v>0</v>
      </c>
      <c r="M51" s="2">
        <v>0</v>
      </c>
      <c r="N51" s="2">
        <v>0</v>
      </c>
      <c r="O51" s="2">
        <v>0</v>
      </c>
      <c r="P51" s="2">
        <v>0</v>
      </c>
      <c r="Q51" s="2">
        <v>0</v>
      </c>
      <c r="R51" s="2"/>
      <c r="S51" s="2">
        <v>0</v>
      </c>
      <c r="T51" s="2">
        <v>0</v>
      </c>
      <c r="U51" s="41"/>
      <c r="V51" s="26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8"/>
      <c r="AL51" s="9"/>
    </row>
    <row r="52" spans="1:38" ht="76.5" x14ac:dyDescent="0.25">
      <c r="A52" s="28" t="s">
        <v>62</v>
      </c>
      <c r="B52" s="29" t="s">
        <v>59</v>
      </c>
      <c r="C52" s="26" t="s">
        <v>19</v>
      </c>
      <c r="D52" s="2">
        <v>0</v>
      </c>
      <c r="E52" s="2">
        <v>0</v>
      </c>
      <c r="F52" s="2">
        <v>0</v>
      </c>
      <c r="G52" s="2">
        <v>0</v>
      </c>
      <c r="H52" s="2">
        <v>0</v>
      </c>
      <c r="I52" s="2">
        <v>0</v>
      </c>
      <c r="J52" s="2">
        <v>0</v>
      </c>
      <c r="K52" s="2">
        <v>0</v>
      </c>
      <c r="L52" s="2">
        <v>0</v>
      </c>
      <c r="M52" s="2">
        <v>0</v>
      </c>
      <c r="N52" s="2">
        <v>0</v>
      </c>
      <c r="O52" s="2">
        <v>0</v>
      </c>
      <c r="P52" s="2">
        <v>0</v>
      </c>
      <c r="Q52" s="2">
        <v>0</v>
      </c>
      <c r="R52" s="2"/>
      <c r="S52" s="2">
        <v>0</v>
      </c>
      <c r="T52" s="2">
        <v>0</v>
      </c>
      <c r="U52" s="41"/>
      <c r="V52" s="26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8"/>
      <c r="AL52" s="9"/>
    </row>
    <row r="53" spans="1:38" x14ac:dyDescent="0.25">
      <c r="A53" s="28" t="s">
        <v>120</v>
      </c>
      <c r="B53" s="29" t="s">
        <v>120</v>
      </c>
      <c r="C53" s="26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41"/>
      <c r="V53" s="26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8"/>
      <c r="AL53" s="9"/>
    </row>
    <row r="54" spans="1:38" ht="63.75" x14ac:dyDescent="0.25">
      <c r="A54" s="28" t="s">
        <v>62</v>
      </c>
      <c r="B54" s="29" t="s">
        <v>60</v>
      </c>
      <c r="C54" s="26" t="s">
        <v>19</v>
      </c>
      <c r="D54" s="2">
        <v>0</v>
      </c>
      <c r="E54" s="2">
        <v>0</v>
      </c>
      <c r="F54" s="2">
        <v>0</v>
      </c>
      <c r="G54" s="2">
        <v>0</v>
      </c>
      <c r="H54" s="2">
        <v>0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2">
        <v>0</v>
      </c>
      <c r="O54" s="2">
        <v>0</v>
      </c>
      <c r="P54" s="2">
        <v>0</v>
      </c>
      <c r="Q54" s="2">
        <v>0</v>
      </c>
      <c r="R54" s="2"/>
      <c r="S54" s="2">
        <v>0</v>
      </c>
      <c r="T54" s="2">
        <v>0</v>
      </c>
      <c r="U54" s="41"/>
      <c r="V54" s="26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8"/>
      <c r="AL54" s="9"/>
    </row>
    <row r="55" spans="1:38" x14ac:dyDescent="0.25">
      <c r="A55" s="28" t="s">
        <v>120</v>
      </c>
      <c r="B55" s="29" t="s">
        <v>120</v>
      </c>
      <c r="C55" s="26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41"/>
      <c r="V55" s="26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8"/>
      <c r="AL55" s="9"/>
    </row>
    <row r="56" spans="1:38" ht="76.5" x14ac:dyDescent="0.25">
      <c r="A56" s="28" t="s">
        <v>62</v>
      </c>
      <c r="B56" s="29" t="s">
        <v>63</v>
      </c>
      <c r="C56" s="26" t="s">
        <v>19</v>
      </c>
      <c r="D56" s="2">
        <v>0</v>
      </c>
      <c r="E56" s="2">
        <v>0</v>
      </c>
      <c r="F56" s="2">
        <v>0</v>
      </c>
      <c r="G56" s="2">
        <v>0</v>
      </c>
      <c r="H56" s="2">
        <v>0</v>
      </c>
      <c r="I56" s="2">
        <v>0</v>
      </c>
      <c r="J56" s="2">
        <v>0</v>
      </c>
      <c r="K56" s="2">
        <v>0</v>
      </c>
      <c r="L56" s="2">
        <v>0</v>
      </c>
      <c r="M56" s="2">
        <v>0</v>
      </c>
      <c r="N56" s="2">
        <v>0</v>
      </c>
      <c r="O56" s="2">
        <v>0</v>
      </c>
      <c r="P56" s="2">
        <v>0</v>
      </c>
      <c r="Q56" s="2">
        <v>0</v>
      </c>
      <c r="R56" s="2"/>
      <c r="S56" s="2">
        <v>0</v>
      </c>
      <c r="T56" s="2">
        <v>0</v>
      </c>
      <c r="U56" s="41"/>
      <c r="V56" s="26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8"/>
      <c r="AL56" s="9"/>
    </row>
    <row r="57" spans="1:38" x14ac:dyDescent="0.25">
      <c r="A57" s="28" t="s">
        <v>120</v>
      </c>
      <c r="B57" s="29" t="s">
        <v>120</v>
      </c>
      <c r="C57" s="26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41"/>
      <c r="V57" s="26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8"/>
      <c r="AL57" s="9"/>
    </row>
    <row r="58" spans="1:38" ht="63.75" x14ac:dyDescent="0.25">
      <c r="A58" s="28" t="s">
        <v>64</v>
      </c>
      <c r="B58" s="29" t="s">
        <v>65</v>
      </c>
      <c r="C58" s="26" t="s">
        <v>19</v>
      </c>
      <c r="D58" s="2">
        <v>0</v>
      </c>
      <c r="E58" s="2">
        <v>0</v>
      </c>
      <c r="F58" s="2">
        <v>0</v>
      </c>
      <c r="G58" s="2">
        <v>0</v>
      </c>
      <c r="H58" s="2">
        <v>0</v>
      </c>
      <c r="I58" s="2">
        <v>0</v>
      </c>
      <c r="J58" s="2">
        <v>0</v>
      </c>
      <c r="K58" s="2">
        <v>0</v>
      </c>
      <c r="L58" s="2">
        <v>0</v>
      </c>
      <c r="M58" s="2">
        <v>0</v>
      </c>
      <c r="N58" s="2">
        <v>0</v>
      </c>
      <c r="O58" s="2">
        <v>0</v>
      </c>
      <c r="P58" s="2">
        <v>0</v>
      </c>
      <c r="Q58" s="2">
        <v>0</v>
      </c>
      <c r="R58" s="2"/>
      <c r="S58" s="2">
        <v>0</v>
      </c>
      <c r="T58" s="2">
        <v>0</v>
      </c>
      <c r="U58" s="41"/>
      <c r="V58" s="26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8"/>
      <c r="AL58" s="9"/>
    </row>
    <row r="59" spans="1:38" ht="51" x14ac:dyDescent="0.25">
      <c r="A59" s="28" t="s">
        <v>66</v>
      </c>
      <c r="B59" s="29" t="s">
        <v>67</v>
      </c>
      <c r="C59" s="26" t="s">
        <v>19</v>
      </c>
      <c r="D59" s="2">
        <v>0</v>
      </c>
      <c r="E59" s="2">
        <v>0</v>
      </c>
      <c r="F59" s="2">
        <v>0</v>
      </c>
      <c r="G59" s="2">
        <v>0</v>
      </c>
      <c r="H59" s="2">
        <v>0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2">
        <v>0</v>
      </c>
      <c r="O59" s="2">
        <v>0</v>
      </c>
      <c r="P59" s="2">
        <v>0</v>
      </c>
      <c r="Q59" s="2">
        <v>0</v>
      </c>
      <c r="R59" s="2"/>
      <c r="S59" s="2">
        <v>0</v>
      </c>
      <c r="T59" s="2">
        <v>0</v>
      </c>
      <c r="U59" s="41"/>
      <c r="V59" s="26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8"/>
      <c r="AL59" s="9"/>
    </row>
    <row r="60" spans="1:38" x14ac:dyDescent="0.25">
      <c r="A60" s="28" t="s">
        <v>120</v>
      </c>
      <c r="B60" s="29" t="s">
        <v>120</v>
      </c>
      <c r="C60" s="26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41"/>
      <c r="V60" s="26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8"/>
      <c r="AL60" s="9"/>
    </row>
    <row r="61" spans="1:38" ht="63.75" x14ac:dyDescent="0.25">
      <c r="A61" s="28" t="s">
        <v>68</v>
      </c>
      <c r="B61" s="29" t="s">
        <v>69</v>
      </c>
      <c r="C61" s="26" t="s">
        <v>19</v>
      </c>
      <c r="D61" s="2">
        <v>0</v>
      </c>
      <c r="E61" s="2">
        <v>0</v>
      </c>
      <c r="F61" s="2">
        <v>0</v>
      </c>
      <c r="G61" s="2">
        <v>0</v>
      </c>
      <c r="H61" s="2">
        <v>0</v>
      </c>
      <c r="I61" s="2">
        <v>0</v>
      </c>
      <c r="J61" s="2">
        <v>0</v>
      </c>
      <c r="K61" s="2">
        <v>0</v>
      </c>
      <c r="L61" s="2">
        <v>0</v>
      </c>
      <c r="M61" s="2">
        <v>0</v>
      </c>
      <c r="N61" s="2">
        <v>0</v>
      </c>
      <c r="O61" s="2">
        <v>0</v>
      </c>
      <c r="P61" s="2">
        <v>0</v>
      </c>
      <c r="Q61" s="2">
        <v>0</v>
      </c>
      <c r="R61" s="2"/>
      <c r="S61" s="2">
        <v>0</v>
      </c>
      <c r="T61" s="2">
        <v>0</v>
      </c>
      <c r="U61" s="41"/>
      <c r="V61" s="26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8"/>
      <c r="AL61" s="9"/>
    </row>
    <row r="62" spans="1:38" x14ac:dyDescent="0.25">
      <c r="A62" s="28" t="s">
        <v>120</v>
      </c>
      <c r="B62" s="29" t="s">
        <v>120</v>
      </c>
      <c r="C62" s="26"/>
      <c r="D62" s="2"/>
      <c r="E62" s="2"/>
      <c r="F62" s="26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41"/>
      <c r="V62" s="26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8"/>
      <c r="AL62" s="9"/>
    </row>
    <row r="63" spans="1:38" ht="25.5" x14ac:dyDescent="0.25">
      <c r="A63" s="34" t="s">
        <v>21</v>
      </c>
      <c r="B63" s="35" t="s">
        <v>70</v>
      </c>
      <c r="C63" s="24" t="s">
        <v>19</v>
      </c>
      <c r="D63" s="1">
        <f t="shared" ref="D63:Q63" si="12">D64+D89+D101+D120</f>
        <v>4.3343999999999996</v>
      </c>
      <c r="E63" s="1">
        <f t="shared" si="12"/>
        <v>0</v>
      </c>
      <c r="F63" s="1">
        <f t="shared" si="12"/>
        <v>4.3343999999999996</v>
      </c>
      <c r="G63" s="1">
        <f t="shared" si="12"/>
        <v>31.471699999999998</v>
      </c>
      <c r="H63" s="1">
        <f t="shared" si="12"/>
        <v>2.4988999999999999</v>
      </c>
      <c r="I63" s="1">
        <f t="shared" si="12"/>
        <v>0.91290000000000004</v>
      </c>
      <c r="J63" s="1">
        <f t="shared" si="12"/>
        <v>2.4988999999999999</v>
      </c>
      <c r="K63" s="1">
        <f t="shared" si="12"/>
        <v>0.91290000000000004</v>
      </c>
      <c r="L63" s="1">
        <f t="shared" si="12"/>
        <v>0</v>
      </c>
      <c r="M63" s="1">
        <f t="shared" si="12"/>
        <v>0</v>
      </c>
      <c r="N63" s="1">
        <f t="shared" si="12"/>
        <v>0</v>
      </c>
      <c r="O63" s="1">
        <f t="shared" si="12"/>
        <v>0</v>
      </c>
      <c r="P63" s="1">
        <f t="shared" si="12"/>
        <v>0</v>
      </c>
      <c r="Q63" s="1">
        <f t="shared" si="12"/>
        <v>0</v>
      </c>
      <c r="R63" s="1"/>
      <c r="S63" s="1">
        <f>S64+S89+S101+S120</f>
        <v>30.558799999999998</v>
      </c>
      <c r="T63" s="1">
        <f t="shared" ref="T63:T85" si="13">IF(ISERROR(I63-H63),"нд",I63-H63)</f>
        <v>-1.5859999999999999</v>
      </c>
      <c r="U63" s="40"/>
      <c r="V63" s="2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5"/>
      <c r="AL63" s="6"/>
    </row>
    <row r="64" spans="1:38" ht="51" x14ac:dyDescent="0.25">
      <c r="A64" s="28" t="s">
        <v>71</v>
      </c>
      <c r="B64" s="29" t="s">
        <v>72</v>
      </c>
      <c r="C64" s="26" t="s">
        <v>19</v>
      </c>
      <c r="D64" s="2">
        <f t="shared" ref="D64:Q64" si="14">D65+D87</f>
        <v>1.5004999999999999</v>
      </c>
      <c r="E64" s="2">
        <f t="shared" si="14"/>
        <v>0</v>
      </c>
      <c r="F64" s="2">
        <f t="shared" si="14"/>
        <v>1.5004999999999999</v>
      </c>
      <c r="G64" s="2">
        <f t="shared" si="14"/>
        <v>13.056099999999999</v>
      </c>
      <c r="H64" s="2">
        <f t="shared" si="14"/>
        <v>0.94610000000000005</v>
      </c>
      <c r="I64" s="2">
        <f t="shared" si="14"/>
        <v>0</v>
      </c>
      <c r="J64" s="2">
        <f t="shared" si="14"/>
        <v>0.94610000000000005</v>
      </c>
      <c r="K64" s="2">
        <f t="shared" si="14"/>
        <v>0</v>
      </c>
      <c r="L64" s="2">
        <f t="shared" si="14"/>
        <v>0</v>
      </c>
      <c r="M64" s="2">
        <f t="shared" si="14"/>
        <v>0</v>
      </c>
      <c r="N64" s="2">
        <f t="shared" si="14"/>
        <v>0</v>
      </c>
      <c r="O64" s="2">
        <f t="shared" si="14"/>
        <v>0</v>
      </c>
      <c r="P64" s="2">
        <f t="shared" si="14"/>
        <v>0</v>
      </c>
      <c r="Q64" s="2">
        <f t="shared" si="14"/>
        <v>0</v>
      </c>
      <c r="R64" s="2"/>
      <c r="S64" s="2">
        <f>S65+S87</f>
        <v>13.056099999999999</v>
      </c>
      <c r="T64" s="2">
        <f t="shared" si="13"/>
        <v>-0.94610000000000005</v>
      </c>
      <c r="U64" s="41"/>
      <c r="V64" s="26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8"/>
      <c r="AL64" s="9"/>
    </row>
    <row r="65" spans="1:38" ht="25.5" x14ac:dyDescent="0.25">
      <c r="A65" s="28" t="s">
        <v>73</v>
      </c>
      <c r="B65" s="29" t="s">
        <v>74</v>
      </c>
      <c r="C65" s="26" t="s">
        <v>19</v>
      </c>
      <c r="D65" s="2">
        <f t="shared" ref="D65:Q65" si="15">SUM(D66:D86)</f>
        <v>1.5004999999999999</v>
      </c>
      <c r="E65" s="2">
        <f t="shared" si="15"/>
        <v>0</v>
      </c>
      <c r="F65" s="2">
        <f t="shared" si="15"/>
        <v>1.5004999999999999</v>
      </c>
      <c r="G65" s="2">
        <f t="shared" si="15"/>
        <v>13.056099999999999</v>
      </c>
      <c r="H65" s="2">
        <f t="shared" si="15"/>
        <v>0.94610000000000005</v>
      </c>
      <c r="I65" s="2">
        <f t="shared" si="15"/>
        <v>0</v>
      </c>
      <c r="J65" s="2">
        <f t="shared" si="15"/>
        <v>0.94610000000000005</v>
      </c>
      <c r="K65" s="2">
        <f t="shared" si="15"/>
        <v>0</v>
      </c>
      <c r="L65" s="2">
        <f t="shared" si="15"/>
        <v>0</v>
      </c>
      <c r="M65" s="2">
        <f t="shared" si="15"/>
        <v>0</v>
      </c>
      <c r="N65" s="2">
        <f t="shared" si="15"/>
        <v>0</v>
      </c>
      <c r="O65" s="2">
        <f t="shared" si="15"/>
        <v>0</v>
      </c>
      <c r="P65" s="2">
        <f t="shared" si="15"/>
        <v>0</v>
      </c>
      <c r="Q65" s="2">
        <f t="shared" si="15"/>
        <v>0</v>
      </c>
      <c r="R65" s="2"/>
      <c r="S65" s="2">
        <f>SUM(S66:S86)</f>
        <v>13.056099999999999</v>
      </c>
      <c r="T65" s="2">
        <f t="shared" si="13"/>
        <v>-0.94610000000000005</v>
      </c>
      <c r="U65" s="41"/>
      <c r="V65" s="26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8"/>
      <c r="AL65" s="9"/>
    </row>
    <row r="66" spans="1:38" x14ac:dyDescent="0.25">
      <c r="A66" s="30" t="s">
        <v>73</v>
      </c>
      <c r="B66" s="31" t="s">
        <v>135</v>
      </c>
      <c r="C66" s="32" t="s">
        <v>136</v>
      </c>
      <c r="D66" s="39">
        <v>6.7400000000000002E-2</v>
      </c>
      <c r="E66" s="39">
        <v>0</v>
      </c>
      <c r="F66" s="39">
        <v>6.7400000000000002E-2</v>
      </c>
      <c r="G66" s="39">
        <v>0.58699999999999997</v>
      </c>
      <c r="H66" s="39">
        <f t="shared" ref="H66:H85" si="16">IF(ISERROR(J66+L66+N66+P66),"нд",J66+L66+N66+P66)</f>
        <v>0</v>
      </c>
      <c r="I66" s="39">
        <f t="shared" ref="I66:I85" si="17">K66+M66+O66+Q66</f>
        <v>0</v>
      </c>
      <c r="J66" s="39">
        <v>0</v>
      </c>
      <c r="K66" s="39">
        <v>0</v>
      </c>
      <c r="L66" s="39"/>
      <c r="M66" s="39"/>
      <c r="N66" s="39"/>
      <c r="O66" s="39"/>
      <c r="P66" s="39"/>
      <c r="Q66" s="39"/>
      <c r="R66" s="39" t="s">
        <v>121</v>
      </c>
      <c r="S66" s="39">
        <f t="shared" ref="S66:S85" si="18">IF(H66="нд","нд",G66-I66)</f>
        <v>0.58699999999999997</v>
      </c>
      <c r="T66" s="39">
        <f t="shared" si="13"/>
        <v>0</v>
      </c>
      <c r="U66" s="43">
        <f t="shared" ref="U66:U85" si="19">IF(T66="нд","нд",IFERROR(T66/H66*100,IF(I66&gt;0,100,0)))</f>
        <v>0</v>
      </c>
      <c r="V66" s="4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8"/>
      <c r="AL66" s="9"/>
    </row>
    <row r="67" spans="1:38" x14ac:dyDescent="0.25">
      <c r="A67" s="30" t="s">
        <v>73</v>
      </c>
      <c r="B67" s="31" t="s">
        <v>137</v>
      </c>
      <c r="C67" s="32" t="s">
        <v>138</v>
      </c>
      <c r="D67" s="39">
        <v>7.3700000000000002E-2</v>
      </c>
      <c r="E67" s="39">
        <v>0</v>
      </c>
      <c r="F67" s="39">
        <v>7.3700000000000002E-2</v>
      </c>
      <c r="G67" s="39">
        <v>0.64119999999999999</v>
      </c>
      <c r="H67" s="39">
        <f t="shared" si="16"/>
        <v>0</v>
      </c>
      <c r="I67" s="39">
        <f t="shared" si="17"/>
        <v>0</v>
      </c>
      <c r="J67" s="39">
        <v>0</v>
      </c>
      <c r="K67" s="39">
        <v>0</v>
      </c>
      <c r="L67" s="39"/>
      <c r="M67" s="39"/>
      <c r="N67" s="39"/>
      <c r="O67" s="39"/>
      <c r="P67" s="39"/>
      <c r="Q67" s="39"/>
      <c r="R67" s="39" t="s">
        <v>121</v>
      </c>
      <c r="S67" s="39">
        <f t="shared" si="18"/>
        <v>0.64119999999999999</v>
      </c>
      <c r="T67" s="39">
        <f t="shared" si="13"/>
        <v>0</v>
      </c>
      <c r="U67" s="43">
        <f t="shared" si="19"/>
        <v>0</v>
      </c>
      <c r="V67" s="4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8"/>
      <c r="AL67" s="9"/>
    </row>
    <row r="68" spans="1:38" x14ac:dyDescent="0.25">
      <c r="A68" s="30" t="s">
        <v>73</v>
      </c>
      <c r="B68" s="31" t="s">
        <v>139</v>
      </c>
      <c r="C68" s="32" t="s">
        <v>140</v>
      </c>
      <c r="D68" s="39">
        <v>7.3599999999999999E-2</v>
      </c>
      <c r="E68" s="39">
        <v>0</v>
      </c>
      <c r="F68" s="39">
        <v>7.3599999999999999E-2</v>
      </c>
      <c r="G68" s="39">
        <v>0.6411</v>
      </c>
      <c r="H68" s="39">
        <f t="shared" si="16"/>
        <v>0</v>
      </c>
      <c r="I68" s="39">
        <f t="shared" si="17"/>
        <v>0</v>
      </c>
      <c r="J68" s="39">
        <v>0</v>
      </c>
      <c r="K68" s="39">
        <v>0</v>
      </c>
      <c r="L68" s="39"/>
      <c r="M68" s="39"/>
      <c r="N68" s="39"/>
      <c r="O68" s="39"/>
      <c r="P68" s="39"/>
      <c r="Q68" s="39"/>
      <c r="R68" s="39" t="s">
        <v>121</v>
      </c>
      <c r="S68" s="39">
        <f t="shared" si="18"/>
        <v>0.6411</v>
      </c>
      <c r="T68" s="39">
        <f t="shared" si="13"/>
        <v>0</v>
      </c>
      <c r="U68" s="43">
        <f t="shared" si="19"/>
        <v>0</v>
      </c>
      <c r="V68" s="4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8"/>
      <c r="AL68" s="9"/>
    </row>
    <row r="69" spans="1:38" x14ac:dyDescent="0.25">
      <c r="A69" s="30" t="s">
        <v>73</v>
      </c>
      <c r="B69" s="31" t="s">
        <v>141</v>
      </c>
      <c r="C69" s="32" t="s">
        <v>142</v>
      </c>
      <c r="D69" s="39">
        <v>9.1399999999999995E-2</v>
      </c>
      <c r="E69" s="39">
        <v>0</v>
      </c>
      <c r="F69" s="39">
        <v>9.1399999999999995E-2</v>
      </c>
      <c r="G69" s="39">
        <v>0.77310000000000001</v>
      </c>
      <c r="H69" s="39">
        <f t="shared" si="16"/>
        <v>0</v>
      </c>
      <c r="I69" s="39">
        <f t="shared" si="17"/>
        <v>0</v>
      </c>
      <c r="J69" s="39">
        <v>0</v>
      </c>
      <c r="K69" s="39">
        <v>0</v>
      </c>
      <c r="L69" s="39"/>
      <c r="M69" s="39"/>
      <c r="N69" s="39"/>
      <c r="O69" s="39"/>
      <c r="P69" s="39"/>
      <c r="Q69" s="39"/>
      <c r="R69" s="39" t="s">
        <v>121</v>
      </c>
      <c r="S69" s="39">
        <f t="shared" si="18"/>
        <v>0.77310000000000001</v>
      </c>
      <c r="T69" s="39">
        <f t="shared" si="13"/>
        <v>0</v>
      </c>
      <c r="U69" s="43">
        <f t="shared" si="19"/>
        <v>0</v>
      </c>
      <c r="V69" s="4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8"/>
      <c r="AL69" s="9"/>
    </row>
    <row r="70" spans="1:38" x14ac:dyDescent="0.25">
      <c r="A70" s="30" t="s">
        <v>73</v>
      </c>
      <c r="B70" s="31" t="s">
        <v>143</v>
      </c>
      <c r="C70" s="32" t="s">
        <v>144</v>
      </c>
      <c r="D70" s="39">
        <v>9.1399999999999995E-2</v>
      </c>
      <c r="E70" s="39">
        <v>0</v>
      </c>
      <c r="F70" s="39">
        <v>9.1399999999999995E-2</v>
      </c>
      <c r="G70" s="39">
        <v>0.77310000000000001</v>
      </c>
      <c r="H70" s="39">
        <f t="shared" si="16"/>
        <v>0</v>
      </c>
      <c r="I70" s="39">
        <f t="shared" si="17"/>
        <v>0</v>
      </c>
      <c r="J70" s="39">
        <v>0</v>
      </c>
      <c r="K70" s="39">
        <v>0</v>
      </c>
      <c r="L70" s="39"/>
      <c r="M70" s="39"/>
      <c r="N70" s="39"/>
      <c r="O70" s="39"/>
      <c r="P70" s="39"/>
      <c r="Q70" s="39"/>
      <c r="R70" s="39" t="s">
        <v>121</v>
      </c>
      <c r="S70" s="39">
        <f t="shared" si="18"/>
        <v>0.77310000000000001</v>
      </c>
      <c r="T70" s="39">
        <f t="shared" si="13"/>
        <v>0</v>
      </c>
      <c r="U70" s="43">
        <f t="shared" si="19"/>
        <v>0</v>
      </c>
      <c r="V70" s="4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8"/>
      <c r="AL70" s="9"/>
    </row>
    <row r="71" spans="1:38" x14ac:dyDescent="0.25">
      <c r="A71" s="30" t="s">
        <v>73</v>
      </c>
      <c r="B71" s="31" t="s">
        <v>145</v>
      </c>
      <c r="C71" s="32" t="s">
        <v>146</v>
      </c>
      <c r="D71" s="39">
        <v>6.7400000000000002E-2</v>
      </c>
      <c r="E71" s="39">
        <v>0</v>
      </c>
      <c r="F71" s="39">
        <v>6.7400000000000002E-2</v>
      </c>
      <c r="G71" s="39">
        <v>0.58699999999999997</v>
      </c>
      <c r="H71" s="39">
        <f t="shared" ref="H71:H81" si="20">IF(ISERROR(J71+L71+N71+P71),"нд",J71+L71+N71+P71)</f>
        <v>0</v>
      </c>
      <c r="I71" s="39">
        <f t="shared" ref="I71:I81" si="21">K71+M71+O71+Q71</f>
        <v>0</v>
      </c>
      <c r="J71" s="39">
        <v>0</v>
      </c>
      <c r="K71" s="39">
        <v>0</v>
      </c>
      <c r="L71" s="39"/>
      <c r="M71" s="39"/>
      <c r="N71" s="39"/>
      <c r="O71" s="39"/>
      <c r="P71" s="39"/>
      <c r="Q71" s="39"/>
      <c r="R71" s="39" t="s">
        <v>121</v>
      </c>
      <c r="S71" s="39">
        <f t="shared" ref="S71:S81" si="22">IF(H71="нд","нд",G71-I71)</f>
        <v>0.58699999999999997</v>
      </c>
      <c r="T71" s="39">
        <f t="shared" ref="T71:T81" si="23">IF(ISERROR(I71-H71),"нд",I71-H71)</f>
        <v>0</v>
      </c>
      <c r="U71" s="43">
        <f t="shared" ref="U71:U81" si="24">IF(T71="нд","нд",IFERROR(T71/H71*100,IF(I71&gt;0,100,0)))</f>
        <v>0</v>
      </c>
      <c r="V71" s="4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8"/>
      <c r="AL71" s="9"/>
    </row>
    <row r="72" spans="1:38" x14ac:dyDescent="0.25">
      <c r="A72" s="30" t="s">
        <v>73</v>
      </c>
      <c r="B72" s="31" t="s">
        <v>147</v>
      </c>
      <c r="C72" s="32" t="s">
        <v>148</v>
      </c>
      <c r="D72" s="39">
        <v>7.3599999999999999E-2</v>
      </c>
      <c r="E72" s="39">
        <v>0</v>
      </c>
      <c r="F72" s="39">
        <v>7.3599999999999999E-2</v>
      </c>
      <c r="G72" s="39">
        <v>0.64090000000000003</v>
      </c>
      <c r="H72" s="39">
        <f t="shared" ref="H72:H78" si="25">IF(ISERROR(J72+L72+N72+P72),"нд",J72+L72+N72+P72)</f>
        <v>0.64090000000000003</v>
      </c>
      <c r="I72" s="39">
        <f t="shared" ref="I72:I78" si="26">K72+M72+O72+Q72</f>
        <v>0</v>
      </c>
      <c r="J72" s="39">
        <v>0.64090000000000003</v>
      </c>
      <c r="K72" s="39">
        <v>0</v>
      </c>
      <c r="L72" s="39"/>
      <c r="M72" s="39"/>
      <c r="N72" s="39"/>
      <c r="O72" s="39"/>
      <c r="P72" s="39"/>
      <c r="Q72" s="39"/>
      <c r="R72" s="39" t="s">
        <v>121</v>
      </c>
      <c r="S72" s="39">
        <f t="shared" ref="S72:S78" si="27">IF(H72="нд","нд",G72-I72)</f>
        <v>0.64090000000000003</v>
      </c>
      <c r="T72" s="39">
        <f t="shared" ref="T72:T78" si="28">IF(ISERROR(I72-H72),"нд",I72-H72)</f>
        <v>-0.64090000000000003</v>
      </c>
      <c r="U72" s="43">
        <f t="shared" ref="U72:U78" si="29">IF(T72="нд","нд",IFERROR(T72/H72*100,IF(I72&gt;0,100,0)))</f>
        <v>-100</v>
      </c>
      <c r="V72" s="48" t="s">
        <v>221</v>
      </c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8"/>
      <c r="AL72" s="9"/>
    </row>
    <row r="73" spans="1:38" x14ac:dyDescent="0.25">
      <c r="A73" s="30" t="s">
        <v>73</v>
      </c>
      <c r="B73" s="31" t="s">
        <v>149</v>
      </c>
      <c r="C73" s="32" t="s">
        <v>150</v>
      </c>
      <c r="D73" s="39">
        <v>6.6299999999999998E-2</v>
      </c>
      <c r="E73" s="39">
        <v>0</v>
      </c>
      <c r="F73" s="39">
        <v>6.6299999999999998E-2</v>
      </c>
      <c r="G73" s="39">
        <v>0.56340000000000001</v>
      </c>
      <c r="H73" s="39">
        <f t="shared" si="25"/>
        <v>0</v>
      </c>
      <c r="I73" s="39">
        <f t="shared" si="26"/>
        <v>0</v>
      </c>
      <c r="J73" s="39">
        <v>0</v>
      </c>
      <c r="K73" s="39">
        <v>0</v>
      </c>
      <c r="L73" s="39"/>
      <c r="M73" s="39"/>
      <c r="N73" s="39"/>
      <c r="O73" s="39"/>
      <c r="P73" s="39"/>
      <c r="Q73" s="39"/>
      <c r="R73" s="39" t="s">
        <v>121</v>
      </c>
      <c r="S73" s="39">
        <f t="shared" si="27"/>
        <v>0.56340000000000001</v>
      </c>
      <c r="T73" s="39">
        <f t="shared" si="28"/>
        <v>0</v>
      </c>
      <c r="U73" s="43">
        <f t="shared" si="29"/>
        <v>0</v>
      </c>
      <c r="V73" s="4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8"/>
      <c r="AL73" s="9"/>
    </row>
    <row r="74" spans="1:38" x14ac:dyDescent="0.25">
      <c r="A74" s="30" t="s">
        <v>73</v>
      </c>
      <c r="B74" s="31" t="s">
        <v>151</v>
      </c>
      <c r="C74" s="32" t="s">
        <v>152</v>
      </c>
      <c r="D74" s="39">
        <v>8.2500000000000004E-2</v>
      </c>
      <c r="E74" s="39">
        <v>0</v>
      </c>
      <c r="F74" s="39">
        <v>8.2500000000000004E-2</v>
      </c>
      <c r="G74" s="39">
        <v>0.69810000000000005</v>
      </c>
      <c r="H74" s="39">
        <f t="shared" si="25"/>
        <v>0</v>
      </c>
      <c r="I74" s="39">
        <f t="shared" si="26"/>
        <v>0</v>
      </c>
      <c r="J74" s="39">
        <v>0</v>
      </c>
      <c r="K74" s="39">
        <v>0</v>
      </c>
      <c r="L74" s="39"/>
      <c r="M74" s="39"/>
      <c r="N74" s="39"/>
      <c r="O74" s="39"/>
      <c r="P74" s="39"/>
      <c r="Q74" s="39"/>
      <c r="R74" s="39" t="s">
        <v>121</v>
      </c>
      <c r="S74" s="39">
        <f t="shared" si="27"/>
        <v>0.69810000000000005</v>
      </c>
      <c r="T74" s="39">
        <f t="shared" si="28"/>
        <v>0</v>
      </c>
      <c r="U74" s="43">
        <f t="shared" si="29"/>
        <v>0</v>
      </c>
      <c r="V74" s="4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8"/>
      <c r="AL74" s="9"/>
    </row>
    <row r="75" spans="1:38" ht="25.5" x14ac:dyDescent="0.25">
      <c r="A75" s="30" t="s">
        <v>73</v>
      </c>
      <c r="B75" s="31" t="s">
        <v>153</v>
      </c>
      <c r="C75" s="32" t="s">
        <v>154</v>
      </c>
      <c r="D75" s="39">
        <v>0.1865</v>
      </c>
      <c r="E75" s="39">
        <v>0</v>
      </c>
      <c r="F75" s="39">
        <v>0.1865</v>
      </c>
      <c r="G75" s="39">
        <v>1.7087000000000001</v>
      </c>
      <c r="H75" s="39">
        <f t="shared" si="25"/>
        <v>0</v>
      </c>
      <c r="I75" s="39">
        <f t="shared" si="26"/>
        <v>0</v>
      </c>
      <c r="J75" s="39">
        <v>0</v>
      </c>
      <c r="K75" s="39">
        <v>0</v>
      </c>
      <c r="L75" s="39"/>
      <c r="M75" s="39"/>
      <c r="N75" s="39"/>
      <c r="O75" s="39"/>
      <c r="P75" s="39"/>
      <c r="Q75" s="39"/>
      <c r="R75" s="39" t="s">
        <v>121</v>
      </c>
      <c r="S75" s="39">
        <f t="shared" si="27"/>
        <v>1.7087000000000001</v>
      </c>
      <c r="T75" s="39">
        <f t="shared" si="28"/>
        <v>0</v>
      </c>
      <c r="U75" s="43">
        <f t="shared" si="29"/>
        <v>0</v>
      </c>
      <c r="V75" s="4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8"/>
      <c r="AL75" s="9"/>
    </row>
    <row r="76" spans="1:38" ht="25.5" x14ac:dyDescent="0.25">
      <c r="A76" s="30" t="s">
        <v>73</v>
      </c>
      <c r="B76" s="31" t="s">
        <v>155</v>
      </c>
      <c r="C76" s="32" t="s">
        <v>156</v>
      </c>
      <c r="D76" s="39">
        <v>0.1865</v>
      </c>
      <c r="E76" s="39">
        <v>0</v>
      </c>
      <c r="F76" s="39">
        <v>0.1865</v>
      </c>
      <c r="G76" s="39">
        <v>1.7087000000000001</v>
      </c>
      <c r="H76" s="39">
        <f t="shared" si="25"/>
        <v>0</v>
      </c>
      <c r="I76" s="39">
        <f t="shared" si="26"/>
        <v>0</v>
      </c>
      <c r="J76" s="39">
        <v>0</v>
      </c>
      <c r="K76" s="39">
        <v>0</v>
      </c>
      <c r="L76" s="39"/>
      <c r="M76" s="39"/>
      <c r="N76" s="39"/>
      <c r="O76" s="39"/>
      <c r="P76" s="39"/>
      <c r="Q76" s="39"/>
      <c r="R76" s="39" t="s">
        <v>121</v>
      </c>
      <c r="S76" s="39">
        <f t="shared" si="27"/>
        <v>1.7087000000000001</v>
      </c>
      <c r="T76" s="39">
        <f t="shared" si="28"/>
        <v>0</v>
      </c>
      <c r="U76" s="43">
        <f t="shared" si="29"/>
        <v>0</v>
      </c>
      <c r="V76" s="48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8"/>
      <c r="AL76" s="9"/>
    </row>
    <row r="77" spans="1:38" ht="25.5" x14ac:dyDescent="0.25">
      <c r="A77" s="30" t="s">
        <v>73</v>
      </c>
      <c r="B77" s="31" t="s">
        <v>157</v>
      </c>
      <c r="C77" s="32" t="s">
        <v>158</v>
      </c>
      <c r="D77" s="39">
        <v>0.1865</v>
      </c>
      <c r="E77" s="39">
        <v>0</v>
      </c>
      <c r="F77" s="39">
        <v>0.1865</v>
      </c>
      <c r="G77" s="39">
        <v>1.7087000000000001</v>
      </c>
      <c r="H77" s="39">
        <f t="shared" si="25"/>
        <v>0</v>
      </c>
      <c r="I77" s="39">
        <f t="shared" si="26"/>
        <v>0</v>
      </c>
      <c r="J77" s="39">
        <v>0</v>
      </c>
      <c r="K77" s="39">
        <v>0</v>
      </c>
      <c r="L77" s="39"/>
      <c r="M77" s="39"/>
      <c r="N77" s="39"/>
      <c r="O77" s="39"/>
      <c r="P77" s="39"/>
      <c r="Q77" s="39"/>
      <c r="R77" s="39" t="s">
        <v>121</v>
      </c>
      <c r="S77" s="39">
        <f t="shared" si="27"/>
        <v>1.7087000000000001</v>
      </c>
      <c r="T77" s="39">
        <f t="shared" si="28"/>
        <v>0</v>
      </c>
      <c r="U77" s="43">
        <f t="shared" si="29"/>
        <v>0</v>
      </c>
      <c r="V77" s="4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8"/>
      <c r="AL77" s="9"/>
    </row>
    <row r="78" spans="1:38" ht="25.5" x14ac:dyDescent="0.25">
      <c r="A78" s="30" t="s">
        <v>73</v>
      </c>
      <c r="B78" s="31" t="s">
        <v>159</v>
      </c>
      <c r="C78" s="32" t="s">
        <v>160</v>
      </c>
      <c r="D78" s="39">
        <v>0</v>
      </c>
      <c r="E78" s="39">
        <v>0</v>
      </c>
      <c r="F78" s="39">
        <v>0</v>
      </c>
      <c r="G78" s="39">
        <v>0</v>
      </c>
      <c r="H78" s="39">
        <f t="shared" si="25"/>
        <v>0</v>
      </c>
      <c r="I78" s="39">
        <f t="shared" si="26"/>
        <v>0</v>
      </c>
      <c r="J78" s="39">
        <v>0</v>
      </c>
      <c r="K78" s="39">
        <v>0</v>
      </c>
      <c r="L78" s="39"/>
      <c r="M78" s="39"/>
      <c r="N78" s="39"/>
      <c r="O78" s="39"/>
      <c r="P78" s="39"/>
      <c r="Q78" s="39"/>
      <c r="R78" s="39" t="s">
        <v>121</v>
      </c>
      <c r="S78" s="39">
        <f t="shared" si="27"/>
        <v>0</v>
      </c>
      <c r="T78" s="39">
        <f t="shared" si="28"/>
        <v>0</v>
      </c>
      <c r="U78" s="43">
        <f t="shared" si="29"/>
        <v>0</v>
      </c>
      <c r="V78" s="4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8"/>
      <c r="AL78" s="9"/>
    </row>
    <row r="79" spans="1:38" ht="25.5" x14ac:dyDescent="0.25">
      <c r="A79" s="30" t="s">
        <v>73</v>
      </c>
      <c r="B79" s="31" t="s">
        <v>161</v>
      </c>
      <c r="C79" s="32" t="s">
        <v>162</v>
      </c>
      <c r="D79" s="39">
        <v>3.7600000000000001E-2</v>
      </c>
      <c r="E79" s="39">
        <v>0</v>
      </c>
      <c r="F79" s="39">
        <v>3.7600000000000001E-2</v>
      </c>
      <c r="G79" s="39">
        <v>0.30520000000000003</v>
      </c>
      <c r="H79" s="39">
        <f t="shared" si="20"/>
        <v>0.30520000000000003</v>
      </c>
      <c r="I79" s="39">
        <f t="shared" si="21"/>
        <v>0</v>
      </c>
      <c r="J79" s="39">
        <v>0.30520000000000003</v>
      </c>
      <c r="K79" s="39">
        <v>0</v>
      </c>
      <c r="L79" s="39"/>
      <c r="M79" s="39"/>
      <c r="N79" s="39"/>
      <c r="O79" s="39"/>
      <c r="P79" s="39"/>
      <c r="Q79" s="39"/>
      <c r="R79" s="39" t="s">
        <v>121</v>
      </c>
      <c r="S79" s="39">
        <f t="shared" si="22"/>
        <v>0.30520000000000003</v>
      </c>
      <c r="T79" s="39">
        <f t="shared" si="23"/>
        <v>-0.30520000000000003</v>
      </c>
      <c r="U79" s="43">
        <f t="shared" si="24"/>
        <v>-100</v>
      </c>
      <c r="V79" s="48" t="s">
        <v>221</v>
      </c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8"/>
      <c r="AL79" s="9"/>
    </row>
    <row r="80" spans="1:38" ht="25.5" x14ac:dyDescent="0.25">
      <c r="A80" s="30" t="s">
        <v>73</v>
      </c>
      <c r="B80" s="31" t="s">
        <v>163</v>
      </c>
      <c r="C80" s="32" t="s">
        <v>164</v>
      </c>
      <c r="D80" s="39">
        <v>3.7600000000000001E-2</v>
      </c>
      <c r="E80" s="39">
        <v>0</v>
      </c>
      <c r="F80" s="39">
        <v>3.7600000000000001E-2</v>
      </c>
      <c r="G80" s="39">
        <v>0.30520000000000003</v>
      </c>
      <c r="H80" s="39">
        <f t="shared" si="20"/>
        <v>0</v>
      </c>
      <c r="I80" s="39">
        <f t="shared" si="21"/>
        <v>0</v>
      </c>
      <c r="J80" s="39">
        <v>0</v>
      </c>
      <c r="K80" s="39">
        <v>0</v>
      </c>
      <c r="L80" s="39"/>
      <c r="M80" s="39"/>
      <c r="N80" s="39"/>
      <c r="O80" s="39"/>
      <c r="P80" s="39"/>
      <c r="Q80" s="39"/>
      <c r="R80" s="39" t="s">
        <v>121</v>
      </c>
      <c r="S80" s="39">
        <f t="shared" si="22"/>
        <v>0.30520000000000003</v>
      </c>
      <c r="T80" s="39">
        <f t="shared" si="23"/>
        <v>0</v>
      </c>
      <c r="U80" s="43">
        <f t="shared" si="24"/>
        <v>0</v>
      </c>
      <c r="V80" s="4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8"/>
      <c r="AL80" s="9"/>
    </row>
    <row r="81" spans="1:38" ht="25.5" x14ac:dyDescent="0.25">
      <c r="A81" s="30" t="s">
        <v>73</v>
      </c>
      <c r="B81" s="31" t="s">
        <v>165</v>
      </c>
      <c r="C81" s="32" t="s">
        <v>166</v>
      </c>
      <c r="D81" s="39">
        <v>3.0700000000000002E-2</v>
      </c>
      <c r="E81" s="39">
        <v>0</v>
      </c>
      <c r="F81" s="39">
        <v>3.0700000000000002E-2</v>
      </c>
      <c r="G81" s="39">
        <v>0.24360000000000001</v>
      </c>
      <c r="H81" s="39">
        <f t="shared" si="20"/>
        <v>0</v>
      </c>
      <c r="I81" s="39">
        <f t="shared" si="21"/>
        <v>0</v>
      </c>
      <c r="J81" s="39">
        <v>0</v>
      </c>
      <c r="K81" s="39">
        <v>0</v>
      </c>
      <c r="L81" s="39"/>
      <c r="M81" s="39"/>
      <c r="N81" s="39"/>
      <c r="O81" s="39"/>
      <c r="P81" s="39"/>
      <c r="Q81" s="39"/>
      <c r="R81" s="39" t="s">
        <v>121</v>
      </c>
      <c r="S81" s="39">
        <f t="shared" si="22"/>
        <v>0.24360000000000001</v>
      </c>
      <c r="T81" s="39">
        <f t="shared" si="23"/>
        <v>0</v>
      </c>
      <c r="U81" s="43">
        <f t="shared" si="24"/>
        <v>0</v>
      </c>
      <c r="V81" s="4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8"/>
      <c r="AL81" s="9"/>
    </row>
    <row r="82" spans="1:38" ht="25.5" x14ac:dyDescent="0.25">
      <c r="A82" s="30" t="s">
        <v>73</v>
      </c>
      <c r="B82" s="31" t="s">
        <v>167</v>
      </c>
      <c r="C82" s="32" t="s">
        <v>168</v>
      </c>
      <c r="D82" s="39">
        <v>3.0700000000000002E-2</v>
      </c>
      <c r="E82" s="39">
        <v>0</v>
      </c>
      <c r="F82" s="39">
        <v>3.0700000000000002E-2</v>
      </c>
      <c r="G82" s="39">
        <v>0.24360000000000001</v>
      </c>
      <c r="H82" s="39">
        <f t="shared" si="16"/>
        <v>0</v>
      </c>
      <c r="I82" s="39">
        <f t="shared" si="17"/>
        <v>0</v>
      </c>
      <c r="J82" s="39">
        <v>0</v>
      </c>
      <c r="K82" s="39">
        <v>0</v>
      </c>
      <c r="L82" s="39"/>
      <c r="M82" s="39"/>
      <c r="N82" s="39"/>
      <c r="O82" s="39"/>
      <c r="P82" s="39"/>
      <c r="Q82" s="39"/>
      <c r="R82" s="39" t="s">
        <v>121</v>
      </c>
      <c r="S82" s="39">
        <f t="shared" si="18"/>
        <v>0.24360000000000001</v>
      </c>
      <c r="T82" s="39">
        <f t="shared" si="13"/>
        <v>0</v>
      </c>
      <c r="U82" s="43">
        <f t="shared" si="19"/>
        <v>0</v>
      </c>
      <c r="V82" s="4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8"/>
      <c r="AL82" s="9"/>
    </row>
    <row r="83" spans="1:38" ht="25.5" x14ac:dyDescent="0.25">
      <c r="A83" s="30" t="s">
        <v>73</v>
      </c>
      <c r="B83" s="31" t="s">
        <v>169</v>
      </c>
      <c r="C83" s="32" t="s">
        <v>170</v>
      </c>
      <c r="D83" s="39">
        <v>3.0700000000000002E-2</v>
      </c>
      <c r="E83" s="39">
        <v>0</v>
      </c>
      <c r="F83" s="39">
        <v>3.0700000000000002E-2</v>
      </c>
      <c r="G83" s="39">
        <v>0.24399999999999999</v>
      </c>
      <c r="H83" s="39">
        <f t="shared" si="16"/>
        <v>0</v>
      </c>
      <c r="I83" s="39">
        <f t="shared" si="17"/>
        <v>0</v>
      </c>
      <c r="J83" s="39">
        <v>0</v>
      </c>
      <c r="K83" s="39">
        <v>0</v>
      </c>
      <c r="L83" s="39"/>
      <c r="M83" s="39"/>
      <c r="N83" s="39"/>
      <c r="O83" s="39"/>
      <c r="P83" s="39"/>
      <c r="Q83" s="39"/>
      <c r="R83" s="39" t="s">
        <v>121</v>
      </c>
      <c r="S83" s="39">
        <f t="shared" si="18"/>
        <v>0.24399999999999999</v>
      </c>
      <c r="T83" s="39">
        <f t="shared" si="13"/>
        <v>0</v>
      </c>
      <c r="U83" s="43">
        <f t="shared" si="19"/>
        <v>0</v>
      </c>
      <c r="V83" s="48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8"/>
      <c r="AL83" s="9"/>
    </row>
    <row r="84" spans="1:38" ht="25.5" x14ac:dyDescent="0.25">
      <c r="A84" s="30" t="s">
        <v>73</v>
      </c>
      <c r="B84" s="31" t="s">
        <v>171</v>
      </c>
      <c r="C84" s="32" t="s">
        <v>172</v>
      </c>
      <c r="D84" s="39">
        <v>3.7600000000000001E-2</v>
      </c>
      <c r="E84" s="39">
        <v>0</v>
      </c>
      <c r="F84" s="39">
        <v>3.7600000000000001E-2</v>
      </c>
      <c r="G84" s="39">
        <v>0.30520000000000003</v>
      </c>
      <c r="H84" s="39">
        <f t="shared" si="16"/>
        <v>0</v>
      </c>
      <c r="I84" s="39">
        <f t="shared" si="17"/>
        <v>0</v>
      </c>
      <c r="J84" s="39">
        <v>0</v>
      </c>
      <c r="K84" s="39">
        <v>0</v>
      </c>
      <c r="L84" s="39"/>
      <c r="M84" s="39"/>
      <c r="N84" s="39"/>
      <c r="O84" s="39"/>
      <c r="P84" s="39"/>
      <c r="Q84" s="39"/>
      <c r="R84" s="39" t="s">
        <v>121</v>
      </c>
      <c r="S84" s="39">
        <f t="shared" si="18"/>
        <v>0.30520000000000003</v>
      </c>
      <c r="T84" s="39">
        <f t="shared" si="13"/>
        <v>0</v>
      </c>
      <c r="U84" s="43">
        <f t="shared" si="19"/>
        <v>0</v>
      </c>
      <c r="V84" s="4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8"/>
      <c r="AL84" s="9"/>
    </row>
    <row r="85" spans="1:38" ht="25.5" x14ac:dyDescent="0.25">
      <c r="A85" s="30" t="s">
        <v>73</v>
      </c>
      <c r="B85" s="31" t="s">
        <v>173</v>
      </c>
      <c r="C85" s="32" t="s">
        <v>174</v>
      </c>
      <c r="D85" s="39">
        <v>4.8800000000000003E-2</v>
      </c>
      <c r="E85" s="39">
        <v>0</v>
      </c>
      <c r="F85" s="39">
        <v>4.8800000000000003E-2</v>
      </c>
      <c r="G85" s="39">
        <v>0.37830000000000003</v>
      </c>
      <c r="H85" s="39">
        <f t="shared" si="16"/>
        <v>0</v>
      </c>
      <c r="I85" s="39">
        <f t="shared" si="17"/>
        <v>0</v>
      </c>
      <c r="J85" s="39">
        <v>0</v>
      </c>
      <c r="K85" s="39">
        <v>0</v>
      </c>
      <c r="L85" s="39"/>
      <c r="M85" s="39"/>
      <c r="N85" s="39"/>
      <c r="O85" s="39"/>
      <c r="P85" s="39"/>
      <c r="Q85" s="39"/>
      <c r="R85" s="39" t="s">
        <v>121</v>
      </c>
      <c r="S85" s="39">
        <f t="shared" si="18"/>
        <v>0.37830000000000003</v>
      </c>
      <c r="T85" s="39">
        <f t="shared" si="13"/>
        <v>0</v>
      </c>
      <c r="U85" s="43">
        <f t="shared" si="19"/>
        <v>0</v>
      </c>
      <c r="V85" s="4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8"/>
      <c r="AL85" s="9"/>
    </row>
    <row r="86" spans="1:38" x14ac:dyDescent="0.25">
      <c r="A86" s="28" t="s">
        <v>120</v>
      </c>
      <c r="B86" s="29" t="s">
        <v>120</v>
      </c>
      <c r="C86" s="26"/>
      <c r="D86" s="2"/>
      <c r="E86" s="2"/>
      <c r="F86" s="26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41"/>
      <c r="V86" s="26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8"/>
      <c r="AL86" s="9"/>
    </row>
    <row r="87" spans="1:38" ht="38.25" x14ac:dyDescent="0.25">
      <c r="A87" s="28" t="s">
        <v>75</v>
      </c>
      <c r="B87" s="29" t="s">
        <v>76</v>
      </c>
      <c r="C87" s="26" t="s">
        <v>19</v>
      </c>
      <c r="D87" s="2">
        <f t="shared" ref="D87:Q87" si="30">SUM(D88:D88)</f>
        <v>0</v>
      </c>
      <c r="E87" s="2">
        <f t="shared" si="30"/>
        <v>0</v>
      </c>
      <c r="F87" s="2">
        <f t="shared" si="30"/>
        <v>0</v>
      </c>
      <c r="G87" s="2">
        <f t="shared" si="30"/>
        <v>0</v>
      </c>
      <c r="H87" s="2">
        <f t="shared" si="30"/>
        <v>0</v>
      </c>
      <c r="I87" s="2">
        <f t="shared" si="30"/>
        <v>0</v>
      </c>
      <c r="J87" s="2">
        <f t="shared" si="30"/>
        <v>0</v>
      </c>
      <c r="K87" s="2">
        <f t="shared" si="30"/>
        <v>0</v>
      </c>
      <c r="L87" s="2">
        <f t="shared" si="30"/>
        <v>0</v>
      </c>
      <c r="M87" s="2">
        <f t="shared" si="30"/>
        <v>0</v>
      </c>
      <c r="N87" s="2">
        <f t="shared" si="30"/>
        <v>0</v>
      </c>
      <c r="O87" s="2">
        <f t="shared" si="30"/>
        <v>0</v>
      </c>
      <c r="P87" s="2">
        <f t="shared" si="30"/>
        <v>0</v>
      </c>
      <c r="Q87" s="2">
        <f t="shared" si="30"/>
        <v>0</v>
      </c>
      <c r="R87" s="2"/>
      <c r="S87" s="2">
        <f>SUM(S88:S88)</f>
        <v>0</v>
      </c>
      <c r="T87" s="2">
        <f>IF(ISERROR(I87-H87),"нд",I87-H87)</f>
        <v>0</v>
      </c>
      <c r="U87" s="41"/>
      <c r="V87" s="26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8"/>
      <c r="AL87" s="9"/>
    </row>
    <row r="88" spans="1:38" x14ac:dyDescent="0.25">
      <c r="A88" s="28" t="s">
        <v>120</v>
      </c>
      <c r="B88" s="29" t="s">
        <v>120</v>
      </c>
      <c r="C88" s="26"/>
      <c r="D88" s="2"/>
      <c r="E88" s="2"/>
      <c r="F88" s="26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41"/>
      <c r="V88" s="26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8"/>
      <c r="AL88" s="9"/>
    </row>
    <row r="89" spans="1:38" ht="38.25" x14ac:dyDescent="0.25">
      <c r="A89" s="28" t="s">
        <v>77</v>
      </c>
      <c r="B89" s="29" t="s">
        <v>78</v>
      </c>
      <c r="C89" s="26" t="s">
        <v>19</v>
      </c>
      <c r="D89" s="2">
        <f t="shared" ref="D89:Q89" si="31">D90+D99</f>
        <v>1.6467000000000001</v>
      </c>
      <c r="E89" s="2">
        <f t="shared" si="31"/>
        <v>0</v>
      </c>
      <c r="F89" s="2">
        <f t="shared" si="31"/>
        <v>1.6467000000000001</v>
      </c>
      <c r="G89" s="2">
        <f t="shared" si="31"/>
        <v>10.654900000000001</v>
      </c>
      <c r="H89" s="2">
        <f t="shared" si="31"/>
        <v>0</v>
      </c>
      <c r="I89" s="2">
        <f t="shared" si="31"/>
        <v>0</v>
      </c>
      <c r="J89" s="2">
        <f t="shared" si="31"/>
        <v>0</v>
      </c>
      <c r="K89" s="2">
        <f t="shared" si="31"/>
        <v>0</v>
      </c>
      <c r="L89" s="2">
        <f t="shared" si="31"/>
        <v>0</v>
      </c>
      <c r="M89" s="2">
        <f t="shared" si="31"/>
        <v>0</v>
      </c>
      <c r="N89" s="2">
        <f t="shared" si="31"/>
        <v>0</v>
      </c>
      <c r="O89" s="2">
        <f t="shared" si="31"/>
        <v>0</v>
      </c>
      <c r="P89" s="2">
        <f t="shared" si="31"/>
        <v>0</v>
      </c>
      <c r="Q89" s="2">
        <f t="shared" si="31"/>
        <v>0</v>
      </c>
      <c r="R89" s="2"/>
      <c r="S89" s="2">
        <f>S90+S99</f>
        <v>10.654900000000001</v>
      </c>
      <c r="T89" s="2">
        <f t="shared" ref="T89:T97" si="32">IF(ISERROR(I89-H89),"нд",I89-H89)</f>
        <v>0</v>
      </c>
      <c r="U89" s="41"/>
      <c r="V89" s="26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8"/>
      <c r="AL89" s="9"/>
    </row>
    <row r="90" spans="1:38" ht="25.5" x14ac:dyDescent="0.25">
      <c r="A90" s="28" t="s">
        <v>79</v>
      </c>
      <c r="B90" s="29" t="s">
        <v>80</v>
      </c>
      <c r="C90" s="26" t="s">
        <v>19</v>
      </c>
      <c r="D90" s="2">
        <f t="shared" ref="D90:Q90" si="33">SUM(D91:D98)</f>
        <v>1.6467000000000001</v>
      </c>
      <c r="E90" s="2">
        <f t="shared" si="33"/>
        <v>0</v>
      </c>
      <c r="F90" s="2">
        <f t="shared" si="33"/>
        <v>1.6467000000000001</v>
      </c>
      <c r="G90" s="2">
        <f t="shared" si="33"/>
        <v>10.654900000000001</v>
      </c>
      <c r="H90" s="2">
        <f t="shared" si="33"/>
        <v>0</v>
      </c>
      <c r="I90" s="2">
        <f t="shared" si="33"/>
        <v>0</v>
      </c>
      <c r="J90" s="2">
        <f t="shared" si="33"/>
        <v>0</v>
      </c>
      <c r="K90" s="2">
        <f t="shared" si="33"/>
        <v>0</v>
      </c>
      <c r="L90" s="2">
        <f t="shared" si="33"/>
        <v>0</v>
      </c>
      <c r="M90" s="2">
        <f t="shared" si="33"/>
        <v>0</v>
      </c>
      <c r="N90" s="2">
        <f t="shared" si="33"/>
        <v>0</v>
      </c>
      <c r="O90" s="2">
        <f t="shared" si="33"/>
        <v>0</v>
      </c>
      <c r="P90" s="2">
        <f t="shared" si="33"/>
        <v>0</v>
      </c>
      <c r="Q90" s="2">
        <f t="shared" si="33"/>
        <v>0</v>
      </c>
      <c r="R90" s="2"/>
      <c r="S90" s="2">
        <f>SUM(S91:S98)</f>
        <v>10.654900000000001</v>
      </c>
      <c r="T90" s="2">
        <f t="shared" si="32"/>
        <v>0</v>
      </c>
      <c r="U90" s="41"/>
      <c r="V90" s="26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8"/>
      <c r="AL90" s="9"/>
    </row>
    <row r="91" spans="1:38" ht="25.5" x14ac:dyDescent="0.25">
      <c r="A91" s="30" t="s">
        <v>79</v>
      </c>
      <c r="B91" s="31" t="s">
        <v>175</v>
      </c>
      <c r="C91" s="32" t="s">
        <v>176</v>
      </c>
      <c r="D91" s="39">
        <v>7.9899999999999999E-2</v>
      </c>
      <c r="E91" s="39">
        <v>0</v>
      </c>
      <c r="F91" s="39">
        <v>7.9899999999999999E-2</v>
      </c>
      <c r="G91" s="39">
        <v>0.47810000000000002</v>
      </c>
      <c r="H91" s="39">
        <f t="shared" ref="H91:H97" si="34">IF(ISERROR(J91+L91+N91+P91),"нд",J91+L91+N91+P91)</f>
        <v>0</v>
      </c>
      <c r="I91" s="39">
        <f t="shared" ref="I91:I97" si="35">K91+M91+O91+Q91</f>
        <v>0</v>
      </c>
      <c r="J91" s="39">
        <v>0</v>
      </c>
      <c r="K91" s="39">
        <v>0</v>
      </c>
      <c r="L91" s="39"/>
      <c r="M91" s="39"/>
      <c r="N91" s="39"/>
      <c r="O91" s="39"/>
      <c r="P91" s="39"/>
      <c r="Q91" s="39"/>
      <c r="R91" s="39" t="s">
        <v>121</v>
      </c>
      <c r="S91" s="39">
        <f t="shared" ref="S91:S97" si="36">IF(H91="нд","нд",G91-I91)</f>
        <v>0.47810000000000002</v>
      </c>
      <c r="T91" s="39">
        <f t="shared" si="32"/>
        <v>0</v>
      </c>
      <c r="U91" s="43">
        <f t="shared" ref="U91:U97" si="37">IF(T91="нд","нд",IFERROR(T91/H91*100,IF(I91&gt;0,100,0)))</f>
        <v>0</v>
      </c>
      <c r="V91" s="4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8"/>
      <c r="AL91" s="9"/>
    </row>
    <row r="92" spans="1:38" ht="25.5" x14ac:dyDescent="0.25">
      <c r="A92" s="30" t="s">
        <v>79</v>
      </c>
      <c r="B92" s="31" t="s">
        <v>177</v>
      </c>
      <c r="C92" s="32" t="s">
        <v>178</v>
      </c>
      <c r="D92" s="39">
        <v>0.21970000000000001</v>
      </c>
      <c r="E92" s="39">
        <v>0</v>
      </c>
      <c r="F92" s="39">
        <v>0.21970000000000001</v>
      </c>
      <c r="G92" s="39">
        <v>1.3458000000000001</v>
      </c>
      <c r="H92" s="39">
        <f t="shared" si="34"/>
        <v>0</v>
      </c>
      <c r="I92" s="39">
        <f t="shared" si="35"/>
        <v>0</v>
      </c>
      <c r="J92" s="39">
        <v>0</v>
      </c>
      <c r="K92" s="39">
        <v>0</v>
      </c>
      <c r="L92" s="39"/>
      <c r="M92" s="39"/>
      <c r="N92" s="39"/>
      <c r="O92" s="39"/>
      <c r="P92" s="39"/>
      <c r="Q92" s="39"/>
      <c r="R92" s="39" t="s">
        <v>121</v>
      </c>
      <c r="S92" s="39">
        <f t="shared" si="36"/>
        <v>1.3458000000000001</v>
      </c>
      <c r="T92" s="39">
        <f t="shared" si="32"/>
        <v>0</v>
      </c>
      <c r="U92" s="43">
        <f t="shared" si="37"/>
        <v>0</v>
      </c>
      <c r="V92" s="4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8"/>
      <c r="AL92" s="9"/>
    </row>
    <row r="93" spans="1:38" ht="25.5" x14ac:dyDescent="0.25">
      <c r="A93" s="30" t="s">
        <v>79</v>
      </c>
      <c r="B93" s="31" t="s">
        <v>179</v>
      </c>
      <c r="C93" s="32" t="s">
        <v>180</v>
      </c>
      <c r="D93" s="39">
        <v>8.3000000000000004E-2</v>
      </c>
      <c r="E93" s="39">
        <v>0</v>
      </c>
      <c r="F93" s="39">
        <v>8.3000000000000004E-2</v>
      </c>
      <c r="G93" s="39">
        <v>0.51149999999999995</v>
      </c>
      <c r="H93" s="39">
        <f t="shared" ref="H93:H94" si="38">IF(ISERROR(J93+L93+N93+P93),"нд",J93+L93+N93+P93)</f>
        <v>0</v>
      </c>
      <c r="I93" s="39">
        <f t="shared" ref="I93:I94" si="39">K93+M93+O93+Q93</f>
        <v>0</v>
      </c>
      <c r="J93" s="39">
        <v>0</v>
      </c>
      <c r="K93" s="39">
        <v>0</v>
      </c>
      <c r="L93" s="39"/>
      <c r="M93" s="39"/>
      <c r="N93" s="39"/>
      <c r="O93" s="39"/>
      <c r="P93" s="39"/>
      <c r="Q93" s="39"/>
      <c r="R93" s="39" t="s">
        <v>121</v>
      </c>
      <c r="S93" s="39">
        <f t="shared" ref="S93:S94" si="40">IF(H93="нд","нд",G93-I93)</f>
        <v>0.51149999999999995</v>
      </c>
      <c r="T93" s="39">
        <f t="shared" ref="T93:T94" si="41">IF(ISERROR(I93-H93),"нд",I93-H93)</f>
        <v>0</v>
      </c>
      <c r="U93" s="43">
        <f t="shared" ref="U93:U94" si="42">IF(T93="нд","нд",IFERROR(T93/H93*100,IF(I93&gt;0,100,0)))</f>
        <v>0</v>
      </c>
      <c r="V93" s="4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8"/>
      <c r="AL93" s="9"/>
    </row>
    <row r="94" spans="1:38" ht="25.5" x14ac:dyDescent="0.25">
      <c r="A94" s="30" t="s">
        <v>79</v>
      </c>
      <c r="B94" s="31" t="s">
        <v>181</v>
      </c>
      <c r="C94" s="32" t="s">
        <v>182</v>
      </c>
      <c r="D94" s="39">
        <v>0.18260000000000001</v>
      </c>
      <c r="E94" s="39">
        <v>0</v>
      </c>
      <c r="F94" s="39">
        <v>0.18260000000000001</v>
      </c>
      <c r="G94" s="39">
        <v>1.0475000000000001</v>
      </c>
      <c r="H94" s="39">
        <f t="shared" si="38"/>
        <v>0</v>
      </c>
      <c r="I94" s="39">
        <f t="shared" si="39"/>
        <v>0</v>
      </c>
      <c r="J94" s="39">
        <v>0</v>
      </c>
      <c r="K94" s="39">
        <v>0</v>
      </c>
      <c r="L94" s="39"/>
      <c r="M94" s="39"/>
      <c r="N94" s="39"/>
      <c r="O94" s="39"/>
      <c r="P94" s="39"/>
      <c r="Q94" s="39"/>
      <c r="R94" s="39" t="s">
        <v>121</v>
      </c>
      <c r="S94" s="39">
        <f t="shared" si="40"/>
        <v>1.0475000000000001</v>
      </c>
      <c r="T94" s="39">
        <f t="shared" si="41"/>
        <v>0</v>
      </c>
      <c r="U94" s="43">
        <f t="shared" si="42"/>
        <v>0</v>
      </c>
      <c r="V94" s="4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8"/>
      <c r="AL94" s="9"/>
    </row>
    <row r="95" spans="1:38" ht="25.5" x14ac:dyDescent="0.25">
      <c r="A95" s="30" t="s">
        <v>79</v>
      </c>
      <c r="B95" s="31" t="s">
        <v>183</v>
      </c>
      <c r="C95" s="32" t="s">
        <v>184</v>
      </c>
      <c r="D95" s="39">
        <v>1.0814999999999999</v>
      </c>
      <c r="E95" s="39">
        <v>0</v>
      </c>
      <c r="F95" s="39">
        <v>1.0814999999999999</v>
      </c>
      <c r="G95" s="39">
        <v>7.2720000000000002</v>
      </c>
      <c r="H95" s="39">
        <f t="shared" si="34"/>
        <v>0</v>
      </c>
      <c r="I95" s="39">
        <f t="shared" si="35"/>
        <v>0</v>
      </c>
      <c r="J95" s="39">
        <v>0</v>
      </c>
      <c r="K95" s="39">
        <v>0</v>
      </c>
      <c r="L95" s="39"/>
      <c r="M95" s="39"/>
      <c r="N95" s="39"/>
      <c r="O95" s="39"/>
      <c r="P95" s="39"/>
      <c r="Q95" s="39"/>
      <c r="R95" s="39" t="s">
        <v>121</v>
      </c>
      <c r="S95" s="39">
        <f t="shared" si="36"/>
        <v>7.2720000000000002</v>
      </c>
      <c r="T95" s="39">
        <f t="shared" si="32"/>
        <v>0</v>
      </c>
      <c r="U95" s="43">
        <f t="shared" si="37"/>
        <v>0</v>
      </c>
      <c r="V95" s="4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8"/>
      <c r="AL95" s="9"/>
    </row>
    <row r="96" spans="1:38" ht="25.5" x14ac:dyDescent="0.25">
      <c r="A96" s="30" t="s">
        <v>79</v>
      </c>
      <c r="B96" s="31" t="s">
        <v>185</v>
      </c>
      <c r="C96" s="32" t="s">
        <v>186</v>
      </c>
      <c r="D96" s="39">
        <v>0</v>
      </c>
      <c r="E96" s="39">
        <v>0</v>
      </c>
      <c r="F96" s="39">
        <v>0</v>
      </c>
      <c r="G96" s="39">
        <v>0</v>
      </c>
      <c r="H96" s="39">
        <f t="shared" si="34"/>
        <v>0</v>
      </c>
      <c r="I96" s="39">
        <f t="shared" si="35"/>
        <v>0</v>
      </c>
      <c r="J96" s="39">
        <v>0</v>
      </c>
      <c r="K96" s="39">
        <v>0</v>
      </c>
      <c r="L96" s="39"/>
      <c r="M96" s="39"/>
      <c r="N96" s="39"/>
      <c r="O96" s="39"/>
      <c r="P96" s="39"/>
      <c r="Q96" s="39"/>
      <c r="R96" s="39" t="s">
        <v>121</v>
      </c>
      <c r="S96" s="39">
        <f t="shared" si="36"/>
        <v>0</v>
      </c>
      <c r="T96" s="39">
        <f t="shared" si="32"/>
        <v>0</v>
      </c>
      <c r="U96" s="43">
        <f t="shared" si="37"/>
        <v>0</v>
      </c>
      <c r="V96" s="4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8"/>
      <c r="AL96" s="9"/>
    </row>
    <row r="97" spans="1:38" ht="25.5" x14ac:dyDescent="0.25">
      <c r="A97" s="30" t="s">
        <v>79</v>
      </c>
      <c r="B97" s="31" t="s">
        <v>187</v>
      </c>
      <c r="C97" s="32" t="s">
        <v>188</v>
      </c>
      <c r="D97" s="39">
        <v>0</v>
      </c>
      <c r="E97" s="39">
        <v>0</v>
      </c>
      <c r="F97" s="39">
        <v>0</v>
      </c>
      <c r="G97" s="39">
        <v>0</v>
      </c>
      <c r="H97" s="39">
        <f t="shared" si="34"/>
        <v>0</v>
      </c>
      <c r="I97" s="39">
        <f t="shared" si="35"/>
        <v>0</v>
      </c>
      <c r="J97" s="39">
        <v>0</v>
      </c>
      <c r="K97" s="39">
        <v>0</v>
      </c>
      <c r="L97" s="39"/>
      <c r="M97" s="39"/>
      <c r="N97" s="39"/>
      <c r="O97" s="39"/>
      <c r="P97" s="39"/>
      <c r="Q97" s="39"/>
      <c r="R97" s="39" t="s">
        <v>121</v>
      </c>
      <c r="S97" s="39">
        <f t="shared" si="36"/>
        <v>0</v>
      </c>
      <c r="T97" s="39">
        <f t="shared" si="32"/>
        <v>0</v>
      </c>
      <c r="U97" s="43">
        <f t="shared" si="37"/>
        <v>0</v>
      </c>
      <c r="V97" s="4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8"/>
      <c r="AL97" s="9"/>
    </row>
    <row r="98" spans="1:38" x14ac:dyDescent="0.25">
      <c r="A98" s="28" t="s">
        <v>120</v>
      </c>
      <c r="B98" s="29" t="s">
        <v>120</v>
      </c>
      <c r="C98" s="26"/>
      <c r="D98" s="2"/>
      <c r="E98" s="2"/>
      <c r="F98" s="26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41"/>
      <c r="V98" s="26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8"/>
      <c r="AL98" s="9"/>
    </row>
    <row r="99" spans="1:38" ht="25.5" x14ac:dyDescent="0.25">
      <c r="A99" s="28" t="s">
        <v>81</v>
      </c>
      <c r="B99" s="29" t="s">
        <v>82</v>
      </c>
      <c r="C99" s="26" t="s">
        <v>19</v>
      </c>
      <c r="D99" s="2">
        <f t="shared" ref="D99:Q99" si="43">SUM(D100:D100)</f>
        <v>0</v>
      </c>
      <c r="E99" s="2">
        <f t="shared" si="43"/>
        <v>0</v>
      </c>
      <c r="F99" s="2">
        <f t="shared" si="43"/>
        <v>0</v>
      </c>
      <c r="G99" s="2">
        <f t="shared" si="43"/>
        <v>0</v>
      </c>
      <c r="H99" s="2">
        <f t="shared" si="43"/>
        <v>0</v>
      </c>
      <c r="I99" s="2">
        <f t="shared" si="43"/>
        <v>0</v>
      </c>
      <c r="J99" s="2">
        <f t="shared" si="43"/>
        <v>0</v>
      </c>
      <c r="K99" s="2">
        <f t="shared" si="43"/>
        <v>0</v>
      </c>
      <c r="L99" s="2">
        <f t="shared" si="43"/>
        <v>0</v>
      </c>
      <c r="M99" s="2">
        <f t="shared" si="43"/>
        <v>0</v>
      </c>
      <c r="N99" s="2">
        <f t="shared" si="43"/>
        <v>0</v>
      </c>
      <c r="O99" s="2">
        <f t="shared" si="43"/>
        <v>0</v>
      </c>
      <c r="P99" s="2">
        <f t="shared" si="43"/>
        <v>0</v>
      </c>
      <c r="Q99" s="2">
        <f t="shared" si="43"/>
        <v>0</v>
      </c>
      <c r="R99" s="2"/>
      <c r="S99" s="2">
        <f>SUM(S100:S100)</f>
        <v>0</v>
      </c>
      <c r="T99" s="2">
        <f>IF(ISERROR(I99-H99),"нд",I99-H99)</f>
        <v>0</v>
      </c>
      <c r="U99" s="41"/>
      <c r="V99" s="26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8"/>
      <c r="AL99" s="9"/>
    </row>
    <row r="100" spans="1:38" x14ac:dyDescent="0.25">
      <c r="A100" s="28" t="s">
        <v>120</v>
      </c>
      <c r="B100" s="29" t="s">
        <v>120</v>
      </c>
      <c r="C100" s="26"/>
      <c r="D100" s="2"/>
      <c r="E100" s="2"/>
      <c r="F100" s="26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41"/>
      <c r="V100" s="26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8"/>
      <c r="AL100" s="9"/>
    </row>
    <row r="101" spans="1:38" ht="25.5" x14ac:dyDescent="0.25">
      <c r="A101" s="28" t="s">
        <v>83</v>
      </c>
      <c r="B101" s="29" t="s">
        <v>84</v>
      </c>
      <c r="C101" s="26" t="s">
        <v>19</v>
      </c>
      <c r="D101" s="2">
        <f t="shared" ref="D101:Q101" si="44">D102+D106+D108+D110+D112+D114+D116+D118</f>
        <v>1.1872</v>
      </c>
      <c r="E101" s="2">
        <f t="shared" si="44"/>
        <v>0</v>
      </c>
      <c r="F101" s="2">
        <f t="shared" si="44"/>
        <v>1.1872</v>
      </c>
      <c r="G101" s="2">
        <f t="shared" si="44"/>
        <v>7.7606999999999999</v>
      </c>
      <c r="H101" s="2">
        <f t="shared" si="44"/>
        <v>1.5528</v>
      </c>
      <c r="I101" s="2">
        <f t="shared" si="44"/>
        <v>0.91290000000000004</v>
      </c>
      <c r="J101" s="2">
        <f t="shared" si="44"/>
        <v>1.5528</v>
      </c>
      <c r="K101" s="2">
        <f t="shared" si="44"/>
        <v>0.91290000000000004</v>
      </c>
      <c r="L101" s="2">
        <f t="shared" si="44"/>
        <v>0</v>
      </c>
      <c r="M101" s="2">
        <f t="shared" si="44"/>
        <v>0</v>
      </c>
      <c r="N101" s="2">
        <f t="shared" si="44"/>
        <v>0</v>
      </c>
      <c r="O101" s="2">
        <f t="shared" si="44"/>
        <v>0</v>
      </c>
      <c r="P101" s="2">
        <f t="shared" si="44"/>
        <v>0</v>
      </c>
      <c r="Q101" s="2">
        <f t="shared" si="44"/>
        <v>0</v>
      </c>
      <c r="R101" s="2"/>
      <c r="S101" s="2">
        <f>S102+S106+S108+S110+S112+S114+S116+S118</f>
        <v>6.8477999999999994</v>
      </c>
      <c r="T101" s="2">
        <f t="shared" ref="T101:T103" si="45">IF(ISERROR(I101-H101),"нд",I101-H101)</f>
        <v>-0.63989999999999991</v>
      </c>
      <c r="U101" s="41"/>
      <c r="V101" s="26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8"/>
      <c r="AL101" s="9"/>
    </row>
    <row r="102" spans="1:38" ht="25.5" x14ac:dyDescent="0.25">
      <c r="A102" s="28" t="s">
        <v>85</v>
      </c>
      <c r="B102" s="29" t="s">
        <v>86</v>
      </c>
      <c r="C102" s="26" t="s">
        <v>19</v>
      </c>
      <c r="D102" s="2">
        <f t="shared" ref="D102:Q102" si="46">SUM(D103:D105)</f>
        <v>1.1872</v>
      </c>
      <c r="E102" s="2">
        <f t="shared" si="46"/>
        <v>0</v>
      </c>
      <c r="F102" s="2">
        <f t="shared" si="46"/>
        <v>1.1872</v>
      </c>
      <c r="G102" s="2">
        <f t="shared" si="46"/>
        <v>7.7606999999999999</v>
      </c>
      <c r="H102" s="2">
        <f t="shared" si="46"/>
        <v>1.5528</v>
      </c>
      <c r="I102" s="2">
        <f t="shared" si="46"/>
        <v>0.91290000000000004</v>
      </c>
      <c r="J102" s="2">
        <f t="shared" si="46"/>
        <v>1.5528</v>
      </c>
      <c r="K102" s="2">
        <f t="shared" si="46"/>
        <v>0.91290000000000004</v>
      </c>
      <c r="L102" s="2">
        <f t="shared" si="46"/>
        <v>0</v>
      </c>
      <c r="M102" s="2">
        <f t="shared" si="46"/>
        <v>0</v>
      </c>
      <c r="N102" s="2">
        <f t="shared" si="46"/>
        <v>0</v>
      </c>
      <c r="O102" s="2">
        <f t="shared" si="46"/>
        <v>0</v>
      </c>
      <c r="P102" s="2">
        <f t="shared" si="46"/>
        <v>0</v>
      </c>
      <c r="Q102" s="2">
        <f t="shared" si="46"/>
        <v>0</v>
      </c>
      <c r="R102" s="2"/>
      <c r="S102" s="2">
        <f>SUM(S103:S105)</f>
        <v>6.8477999999999994</v>
      </c>
      <c r="T102" s="2">
        <f t="shared" si="45"/>
        <v>-0.63989999999999991</v>
      </c>
      <c r="U102" s="41"/>
      <c r="V102" s="26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8"/>
      <c r="AL102" s="9"/>
    </row>
    <row r="103" spans="1:38" ht="25.5" x14ac:dyDescent="0.25">
      <c r="A103" s="30" t="s">
        <v>85</v>
      </c>
      <c r="B103" s="31" t="s">
        <v>189</v>
      </c>
      <c r="C103" s="32" t="s">
        <v>190</v>
      </c>
      <c r="D103" s="39">
        <v>0.93120000000000003</v>
      </c>
      <c r="E103" s="39">
        <v>0</v>
      </c>
      <c r="F103" s="39">
        <v>0.93120000000000003</v>
      </c>
      <c r="G103" s="39">
        <v>6.2111000000000001</v>
      </c>
      <c r="H103" s="39">
        <f>IF(ISERROR(J103+L103+N103+P103),"нд",J103+L103+N103+P103)</f>
        <v>1.5528</v>
      </c>
      <c r="I103" s="39">
        <f>K103+M103+O103+Q103</f>
        <v>0.91290000000000004</v>
      </c>
      <c r="J103" s="39">
        <v>1.5528</v>
      </c>
      <c r="K103" s="39">
        <v>0.91290000000000004</v>
      </c>
      <c r="L103" s="39"/>
      <c r="M103" s="39"/>
      <c r="N103" s="39"/>
      <c r="O103" s="39"/>
      <c r="P103" s="39"/>
      <c r="Q103" s="39"/>
      <c r="R103" s="39" t="s">
        <v>121</v>
      </c>
      <c r="S103" s="39">
        <f>IF(H103="нд","нд",G103-I103)</f>
        <v>5.2981999999999996</v>
      </c>
      <c r="T103" s="39">
        <f t="shared" si="45"/>
        <v>-0.63989999999999991</v>
      </c>
      <c r="U103" s="43">
        <f>IF(T103="нд","нд",IFERROR(T103/H103*100,IF(I103&gt;0,100,0)))</f>
        <v>-41.20942812982998</v>
      </c>
      <c r="V103" s="48" t="s">
        <v>221</v>
      </c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8"/>
      <c r="AL103" s="9"/>
    </row>
    <row r="104" spans="1:38" ht="25.5" x14ac:dyDescent="0.25">
      <c r="A104" s="30" t="s">
        <v>85</v>
      </c>
      <c r="B104" s="31" t="s">
        <v>191</v>
      </c>
      <c r="C104" s="32" t="s">
        <v>192</v>
      </c>
      <c r="D104" s="39">
        <v>0.25600000000000001</v>
      </c>
      <c r="E104" s="39">
        <v>0</v>
      </c>
      <c r="F104" s="39">
        <v>0.25600000000000001</v>
      </c>
      <c r="G104" s="39">
        <v>1.5496000000000001</v>
      </c>
      <c r="H104" s="39">
        <f>IF(ISERROR(J104+L104+N104+P104),"нд",J104+L104+N104+P104)</f>
        <v>0</v>
      </c>
      <c r="I104" s="39">
        <f>K104+M104+O104+Q104</f>
        <v>0</v>
      </c>
      <c r="J104" s="39">
        <v>0</v>
      </c>
      <c r="K104" s="39">
        <v>0</v>
      </c>
      <c r="L104" s="39"/>
      <c r="M104" s="39"/>
      <c r="N104" s="39"/>
      <c r="O104" s="39"/>
      <c r="P104" s="39"/>
      <c r="Q104" s="39"/>
      <c r="R104" s="39" t="s">
        <v>121</v>
      </c>
      <c r="S104" s="39">
        <f>IF(H104="нд","нд",G104-I104)</f>
        <v>1.5496000000000001</v>
      </c>
      <c r="T104" s="39">
        <f t="shared" ref="T104" si="47">IF(ISERROR(I104-H104),"нд",I104-H104)</f>
        <v>0</v>
      </c>
      <c r="U104" s="43">
        <f>IF(T104="нд","нд",IFERROR(T104/H104*100,IF(I104&gt;0,100,0)))</f>
        <v>0</v>
      </c>
      <c r="V104" s="48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8"/>
      <c r="AL104" s="9"/>
    </row>
    <row r="105" spans="1:38" x14ac:dyDescent="0.25">
      <c r="A105" s="28" t="s">
        <v>120</v>
      </c>
      <c r="B105" s="29" t="s">
        <v>120</v>
      </c>
      <c r="C105" s="26"/>
      <c r="D105" s="2"/>
      <c r="E105" s="2"/>
      <c r="F105" s="26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41"/>
      <c r="V105" s="26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8"/>
      <c r="AL105" s="9"/>
    </row>
    <row r="106" spans="1:38" ht="25.5" x14ac:dyDescent="0.25">
      <c r="A106" s="28" t="s">
        <v>87</v>
      </c>
      <c r="B106" s="29" t="s">
        <v>88</v>
      </c>
      <c r="C106" s="26" t="s">
        <v>19</v>
      </c>
      <c r="D106" s="2">
        <v>0</v>
      </c>
      <c r="E106" s="2">
        <v>0</v>
      </c>
      <c r="F106" s="2">
        <v>0</v>
      </c>
      <c r="G106" s="2">
        <v>0</v>
      </c>
      <c r="H106" s="2">
        <v>0</v>
      </c>
      <c r="I106" s="2">
        <v>0</v>
      </c>
      <c r="J106" s="2">
        <v>0</v>
      </c>
      <c r="K106" s="2">
        <v>0</v>
      </c>
      <c r="L106" s="2">
        <v>0</v>
      </c>
      <c r="M106" s="2">
        <v>0</v>
      </c>
      <c r="N106" s="2">
        <v>0</v>
      </c>
      <c r="O106" s="2">
        <v>0</v>
      </c>
      <c r="P106" s="2">
        <v>0</v>
      </c>
      <c r="Q106" s="2">
        <v>0</v>
      </c>
      <c r="R106" s="2"/>
      <c r="S106" s="2">
        <v>0</v>
      </c>
      <c r="T106" s="2">
        <v>0</v>
      </c>
      <c r="U106" s="41"/>
      <c r="V106" s="26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8"/>
      <c r="AL106" s="9"/>
    </row>
    <row r="107" spans="1:38" x14ac:dyDescent="0.25">
      <c r="A107" s="28" t="s">
        <v>120</v>
      </c>
      <c r="B107" s="29" t="s">
        <v>120</v>
      </c>
      <c r="C107" s="26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41"/>
      <c r="V107" s="26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8"/>
      <c r="AL107" s="9"/>
    </row>
    <row r="108" spans="1:38" ht="25.5" x14ac:dyDescent="0.25">
      <c r="A108" s="28" t="s">
        <v>89</v>
      </c>
      <c r="B108" s="29" t="s">
        <v>90</v>
      </c>
      <c r="C108" s="26" t="s">
        <v>19</v>
      </c>
      <c r="D108" s="2">
        <v>0</v>
      </c>
      <c r="E108" s="2">
        <v>0</v>
      </c>
      <c r="F108" s="2">
        <v>0</v>
      </c>
      <c r="G108" s="2">
        <v>0</v>
      </c>
      <c r="H108" s="2">
        <v>0</v>
      </c>
      <c r="I108" s="2">
        <v>0</v>
      </c>
      <c r="J108" s="2">
        <v>0</v>
      </c>
      <c r="K108" s="2">
        <v>0</v>
      </c>
      <c r="L108" s="2">
        <v>0</v>
      </c>
      <c r="M108" s="2">
        <v>0</v>
      </c>
      <c r="N108" s="2">
        <v>0</v>
      </c>
      <c r="O108" s="2">
        <v>0</v>
      </c>
      <c r="P108" s="2">
        <v>0</v>
      </c>
      <c r="Q108" s="2">
        <v>0</v>
      </c>
      <c r="R108" s="2"/>
      <c r="S108" s="2">
        <v>0</v>
      </c>
      <c r="T108" s="2">
        <v>0</v>
      </c>
      <c r="U108" s="41"/>
      <c r="V108" s="26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8"/>
      <c r="AL108" s="9"/>
    </row>
    <row r="109" spans="1:38" x14ac:dyDescent="0.25">
      <c r="A109" s="28" t="s">
        <v>120</v>
      </c>
      <c r="B109" s="29" t="s">
        <v>120</v>
      </c>
      <c r="C109" s="26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41"/>
      <c r="V109" s="26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8"/>
      <c r="AL109" s="9"/>
    </row>
    <row r="110" spans="1:38" ht="25.5" x14ac:dyDescent="0.25">
      <c r="A110" s="28" t="s">
        <v>91</v>
      </c>
      <c r="B110" s="29" t="s">
        <v>92</v>
      </c>
      <c r="C110" s="26" t="s">
        <v>19</v>
      </c>
      <c r="D110" s="2">
        <v>0</v>
      </c>
      <c r="E110" s="2">
        <v>0</v>
      </c>
      <c r="F110" s="2">
        <v>0</v>
      </c>
      <c r="G110" s="2">
        <v>0</v>
      </c>
      <c r="H110" s="2">
        <v>0</v>
      </c>
      <c r="I110" s="2">
        <v>0</v>
      </c>
      <c r="J110" s="2">
        <v>0</v>
      </c>
      <c r="K110" s="2">
        <v>0</v>
      </c>
      <c r="L110" s="2">
        <v>0</v>
      </c>
      <c r="M110" s="2">
        <v>0</v>
      </c>
      <c r="N110" s="2">
        <v>0</v>
      </c>
      <c r="O110" s="2">
        <v>0</v>
      </c>
      <c r="P110" s="2">
        <v>0</v>
      </c>
      <c r="Q110" s="2">
        <v>0</v>
      </c>
      <c r="R110" s="2"/>
      <c r="S110" s="2">
        <v>0</v>
      </c>
      <c r="T110" s="2">
        <v>0</v>
      </c>
      <c r="U110" s="41"/>
      <c r="V110" s="26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8"/>
      <c r="AL110" s="9"/>
    </row>
    <row r="111" spans="1:38" x14ac:dyDescent="0.25">
      <c r="A111" s="28" t="s">
        <v>120</v>
      </c>
      <c r="B111" s="29" t="s">
        <v>120</v>
      </c>
      <c r="C111" s="26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41"/>
      <c r="V111" s="26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8"/>
      <c r="AL111" s="9"/>
    </row>
    <row r="112" spans="1:38" ht="38.25" x14ac:dyDescent="0.25">
      <c r="A112" s="28" t="s">
        <v>93</v>
      </c>
      <c r="B112" s="29" t="s">
        <v>94</v>
      </c>
      <c r="C112" s="26" t="s">
        <v>19</v>
      </c>
      <c r="D112" s="2">
        <v>0</v>
      </c>
      <c r="E112" s="2">
        <v>0</v>
      </c>
      <c r="F112" s="2">
        <v>0</v>
      </c>
      <c r="G112" s="2">
        <v>0</v>
      </c>
      <c r="H112" s="2">
        <v>0</v>
      </c>
      <c r="I112" s="2">
        <v>0</v>
      </c>
      <c r="J112" s="2">
        <v>0</v>
      </c>
      <c r="K112" s="2">
        <v>0</v>
      </c>
      <c r="L112" s="2">
        <v>0</v>
      </c>
      <c r="M112" s="2">
        <v>0</v>
      </c>
      <c r="N112" s="2">
        <v>0</v>
      </c>
      <c r="O112" s="2">
        <v>0</v>
      </c>
      <c r="P112" s="2">
        <v>0</v>
      </c>
      <c r="Q112" s="2">
        <v>0</v>
      </c>
      <c r="R112" s="2"/>
      <c r="S112" s="2">
        <v>0</v>
      </c>
      <c r="T112" s="2">
        <v>0</v>
      </c>
      <c r="U112" s="41"/>
      <c r="V112" s="26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8"/>
      <c r="AL112" s="9"/>
    </row>
    <row r="113" spans="1:38" x14ac:dyDescent="0.25">
      <c r="A113" s="28" t="s">
        <v>120</v>
      </c>
      <c r="B113" s="29" t="s">
        <v>120</v>
      </c>
      <c r="C113" s="26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41"/>
      <c r="V113" s="26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8"/>
      <c r="AL113" s="9"/>
    </row>
    <row r="114" spans="1:38" ht="38.25" x14ac:dyDescent="0.25">
      <c r="A114" s="28" t="s">
        <v>95</v>
      </c>
      <c r="B114" s="29" t="s">
        <v>96</v>
      </c>
      <c r="C114" s="26" t="s">
        <v>19</v>
      </c>
      <c r="D114" s="2">
        <v>0</v>
      </c>
      <c r="E114" s="2">
        <v>0</v>
      </c>
      <c r="F114" s="2">
        <v>0</v>
      </c>
      <c r="G114" s="2">
        <v>0</v>
      </c>
      <c r="H114" s="2">
        <v>0</v>
      </c>
      <c r="I114" s="2">
        <v>0</v>
      </c>
      <c r="J114" s="2">
        <v>0</v>
      </c>
      <c r="K114" s="2">
        <v>0</v>
      </c>
      <c r="L114" s="2">
        <v>0</v>
      </c>
      <c r="M114" s="2">
        <v>0</v>
      </c>
      <c r="N114" s="2">
        <v>0</v>
      </c>
      <c r="O114" s="2">
        <v>0</v>
      </c>
      <c r="P114" s="2">
        <v>0</v>
      </c>
      <c r="Q114" s="2">
        <v>0</v>
      </c>
      <c r="R114" s="2"/>
      <c r="S114" s="2">
        <v>0</v>
      </c>
      <c r="T114" s="2">
        <v>0</v>
      </c>
      <c r="U114" s="41"/>
      <c r="V114" s="26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8"/>
      <c r="AL114" s="9"/>
    </row>
    <row r="115" spans="1:38" x14ac:dyDescent="0.25">
      <c r="A115" s="28" t="s">
        <v>120</v>
      </c>
      <c r="B115" s="29" t="s">
        <v>120</v>
      </c>
      <c r="C115" s="26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41"/>
      <c r="V115" s="26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8"/>
      <c r="AL115" s="9"/>
    </row>
    <row r="116" spans="1:38" ht="38.25" x14ac:dyDescent="0.25">
      <c r="A116" s="28" t="s">
        <v>97</v>
      </c>
      <c r="B116" s="29" t="s">
        <v>98</v>
      </c>
      <c r="C116" s="26" t="s">
        <v>19</v>
      </c>
      <c r="D116" s="2">
        <v>0</v>
      </c>
      <c r="E116" s="2">
        <v>0</v>
      </c>
      <c r="F116" s="2">
        <v>0</v>
      </c>
      <c r="G116" s="2">
        <v>0</v>
      </c>
      <c r="H116" s="2">
        <v>0</v>
      </c>
      <c r="I116" s="2">
        <v>0</v>
      </c>
      <c r="J116" s="2">
        <v>0</v>
      </c>
      <c r="K116" s="2">
        <v>0</v>
      </c>
      <c r="L116" s="2">
        <v>0</v>
      </c>
      <c r="M116" s="2">
        <v>0</v>
      </c>
      <c r="N116" s="2">
        <v>0</v>
      </c>
      <c r="O116" s="2">
        <v>0</v>
      </c>
      <c r="P116" s="2">
        <v>0</v>
      </c>
      <c r="Q116" s="2">
        <v>0</v>
      </c>
      <c r="R116" s="2"/>
      <c r="S116" s="2">
        <v>0</v>
      </c>
      <c r="T116" s="2">
        <v>0</v>
      </c>
      <c r="U116" s="41"/>
      <c r="V116" s="26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8"/>
      <c r="AL116" s="9"/>
    </row>
    <row r="117" spans="1:38" x14ac:dyDescent="0.25">
      <c r="A117" s="28" t="s">
        <v>120</v>
      </c>
      <c r="B117" s="29" t="s">
        <v>120</v>
      </c>
      <c r="C117" s="26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41"/>
      <c r="V117" s="26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8"/>
      <c r="AL117" s="9"/>
    </row>
    <row r="118" spans="1:38" ht="38.25" x14ac:dyDescent="0.25">
      <c r="A118" s="28" t="s">
        <v>99</v>
      </c>
      <c r="B118" s="29" t="s">
        <v>100</v>
      </c>
      <c r="C118" s="26" t="s">
        <v>19</v>
      </c>
      <c r="D118" s="2">
        <v>0</v>
      </c>
      <c r="E118" s="2">
        <v>0</v>
      </c>
      <c r="F118" s="2">
        <v>0</v>
      </c>
      <c r="G118" s="2">
        <v>0</v>
      </c>
      <c r="H118" s="2">
        <v>0</v>
      </c>
      <c r="I118" s="2">
        <v>0</v>
      </c>
      <c r="J118" s="2">
        <v>0</v>
      </c>
      <c r="K118" s="2">
        <v>0</v>
      </c>
      <c r="L118" s="2">
        <v>0</v>
      </c>
      <c r="M118" s="2">
        <v>0</v>
      </c>
      <c r="N118" s="2">
        <v>0</v>
      </c>
      <c r="O118" s="2">
        <v>0</v>
      </c>
      <c r="P118" s="2">
        <v>0</v>
      </c>
      <c r="Q118" s="2">
        <v>0</v>
      </c>
      <c r="R118" s="2"/>
      <c r="S118" s="2">
        <v>0</v>
      </c>
      <c r="T118" s="2">
        <v>0</v>
      </c>
      <c r="U118" s="41"/>
      <c r="V118" s="26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8"/>
      <c r="AL118" s="9"/>
    </row>
    <row r="119" spans="1:38" x14ac:dyDescent="0.25">
      <c r="A119" s="28" t="s">
        <v>120</v>
      </c>
      <c r="B119" s="29" t="s">
        <v>120</v>
      </c>
      <c r="C119" s="26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41"/>
      <c r="V119" s="26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8"/>
      <c r="AL119" s="9"/>
    </row>
    <row r="120" spans="1:38" ht="38.25" x14ac:dyDescent="0.25">
      <c r="A120" s="28" t="s">
        <v>101</v>
      </c>
      <c r="B120" s="29" t="s">
        <v>102</v>
      </c>
      <c r="C120" s="26" t="s">
        <v>19</v>
      </c>
      <c r="D120" s="2">
        <v>0</v>
      </c>
      <c r="E120" s="2">
        <v>0</v>
      </c>
      <c r="F120" s="2">
        <v>0</v>
      </c>
      <c r="G120" s="2">
        <v>0</v>
      </c>
      <c r="H120" s="2">
        <v>0</v>
      </c>
      <c r="I120" s="2">
        <v>0</v>
      </c>
      <c r="J120" s="2">
        <v>0</v>
      </c>
      <c r="K120" s="2">
        <v>0</v>
      </c>
      <c r="L120" s="2">
        <v>0</v>
      </c>
      <c r="M120" s="2">
        <v>0</v>
      </c>
      <c r="N120" s="2">
        <v>0</v>
      </c>
      <c r="O120" s="2">
        <v>0</v>
      </c>
      <c r="P120" s="2">
        <v>0</v>
      </c>
      <c r="Q120" s="2">
        <v>0</v>
      </c>
      <c r="R120" s="2"/>
      <c r="S120" s="2">
        <v>0</v>
      </c>
      <c r="T120" s="2">
        <v>0</v>
      </c>
      <c r="U120" s="41"/>
      <c r="V120" s="26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8"/>
      <c r="AL120" s="9"/>
    </row>
    <row r="121" spans="1:38" ht="25.5" x14ac:dyDescent="0.25">
      <c r="A121" s="28" t="s">
        <v>103</v>
      </c>
      <c r="B121" s="29" t="s">
        <v>104</v>
      </c>
      <c r="C121" s="26" t="s">
        <v>19</v>
      </c>
      <c r="D121" s="2">
        <v>0</v>
      </c>
      <c r="E121" s="2">
        <v>0</v>
      </c>
      <c r="F121" s="2">
        <v>0</v>
      </c>
      <c r="G121" s="2">
        <v>0</v>
      </c>
      <c r="H121" s="2">
        <v>0</v>
      </c>
      <c r="I121" s="2">
        <v>0</v>
      </c>
      <c r="J121" s="2">
        <v>0</v>
      </c>
      <c r="K121" s="2">
        <v>0</v>
      </c>
      <c r="L121" s="2">
        <v>0</v>
      </c>
      <c r="M121" s="2">
        <v>0</v>
      </c>
      <c r="N121" s="2">
        <v>0</v>
      </c>
      <c r="O121" s="2">
        <v>0</v>
      </c>
      <c r="P121" s="2">
        <v>0</v>
      </c>
      <c r="Q121" s="2">
        <v>0</v>
      </c>
      <c r="R121" s="2"/>
      <c r="S121" s="2">
        <v>0</v>
      </c>
      <c r="T121" s="2">
        <v>0</v>
      </c>
      <c r="U121" s="41"/>
      <c r="V121" s="26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8"/>
      <c r="AL121" s="9"/>
    </row>
    <row r="122" spans="1:38" x14ac:dyDescent="0.25">
      <c r="A122" s="28" t="s">
        <v>120</v>
      </c>
      <c r="B122" s="29" t="s">
        <v>120</v>
      </c>
      <c r="C122" s="26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41"/>
      <c r="V122" s="26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8"/>
      <c r="AL122" s="9"/>
    </row>
    <row r="123" spans="1:38" ht="38.25" x14ac:dyDescent="0.25">
      <c r="A123" s="28" t="s">
        <v>105</v>
      </c>
      <c r="B123" s="29" t="s">
        <v>106</v>
      </c>
      <c r="C123" s="26" t="s">
        <v>19</v>
      </c>
      <c r="D123" s="2">
        <v>0</v>
      </c>
      <c r="E123" s="2">
        <v>0</v>
      </c>
      <c r="F123" s="2">
        <v>0</v>
      </c>
      <c r="G123" s="2">
        <v>0</v>
      </c>
      <c r="H123" s="2">
        <v>0</v>
      </c>
      <c r="I123" s="2">
        <v>0</v>
      </c>
      <c r="J123" s="2">
        <v>0</v>
      </c>
      <c r="K123" s="2">
        <v>0</v>
      </c>
      <c r="L123" s="2">
        <v>0</v>
      </c>
      <c r="M123" s="2">
        <v>0</v>
      </c>
      <c r="N123" s="2">
        <v>0</v>
      </c>
      <c r="O123" s="2">
        <v>0</v>
      </c>
      <c r="P123" s="2">
        <v>0</v>
      </c>
      <c r="Q123" s="2">
        <v>0</v>
      </c>
      <c r="R123" s="2"/>
      <c r="S123" s="2">
        <v>0</v>
      </c>
      <c r="T123" s="2">
        <v>0</v>
      </c>
      <c r="U123" s="41"/>
      <c r="V123" s="26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8"/>
      <c r="AL123" s="9"/>
    </row>
    <row r="124" spans="1:38" x14ac:dyDescent="0.25">
      <c r="A124" s="28" t="s">
        <v>120</v>
      </c>
      <c r="B124" s="29" t="s">
        <v>120</v>
      </c>
      <c r="C124" s="26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41"/>
      <c r="V124" s="26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8"/>
      <c r="AL124" s="9"/>
    </row>
    <row r="125" spans="1:38" ht="51" x14ac:dyDescent="0.25">
      <c r="A125" s="34" t="s">
        <v>22</v>
      </c>
      <c r="B125" s="35" t="s">
        <v>107</v>
      </c>
      <c r="C125" s="24" t="s">
        <v>19</v>
      </c>
      <c r="D125" s="1">
        <v>0</v>
      </c>
      <c r="E125" s="1">
        <v>0</v>
      </c>
      <c r="F125" s="1">
        <v>0</v>
      </c>
      <c r="G125" s="1">
        <v>0</v>
      </c>
      <c r="H125" s="1">
        <v>0</v>
      </c>
      <c r="I125" s="1">
        <v>0</v>
      </c>
      <c r="J125" s="1">
        <v>0</v>
      </c>
      <c r="K125" s="1">
        <v>0</v>
      </c>
      <c r="L125" s="1">
        <v>0</v>
      </c>
      <c r="M125" s="1">
        <v>0</v>
      </c>
      <c r="N125" s="1">
        <v>0</v>
      </c>
      <c r="O125" s="1">
        <v>0</v>
      </c>
      <c r="P125" s="1">
        <v>0</v>
      </c>
      <c r="Q125" s="1">
        <v>0</v>
      </c>
      <c r="R125" s="1"/>
      <c r="S125" s="1">
        <v>0</v>
      </c>
      <c r="T125" s="1">
        <v>0</v>
      </c>
      <c r="U125" s="40"/>
      <c r="V125" s="2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5"/>
      <c r="AL125" s="6"/>
    </row>
    <row r="126" spans="1:38" ht="38.25" x14ac:dyDescent="0.25">
      <c r="A126" s="28" t="s">
        <v>108</v>
      </c>
      <c r="B126" s="29" t="s">
        <v>109</v>
      </c>
      <c r="C126" s="26" t="s">
        <v>19</v>
      </c>
      <c r="D126" s="2">
        <v>0</v>
      </c>
      <c r="E126" s="2">
        <v>0</v>
      </c>
      <c r="F126" s="2">
        <v>0</v>
      </c>
      <c r="G126" s="2">
        <v>0</v>
      </c>
      <c r="H126" s="2">
        <v>0</v>
      </c>
      <c r="I126" s="2">
        <v>0</v>
      </c>
      <c r="J126" s="2">
        <v>0</v>
      </c>
      <c r="K126" s="2">
        <v>0</v>
      </c>
      <c r="L126" s="2">
        <v>0</v>
      </c>
      <c r="M126" s="2">
        <v>0</v>
      </c>
      <c r="N126" s="2">
        <v>0</v>
      </c>
      <c r="O126" s="2">
        <v>0</v>
      </c>
      <c r="P126" s="2">
        <v>0</v>
      </c>
      <c r="Q126" s="2">
        <v>0</v>
      </c>
      <c r="R126" s="2"/>
      <c r="S126" s="2">
        <v>0</v>
      </c>
      <c r="T126" s="2">
        <v>0</v>
      </c>
      <c r="U126" s="41"/>
      <c r="V126" s="26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8"/>
      <c r="AL126" s="9"/>
    </row>
    <row r="127" spans="1:38" x14ac:dyDescent="0.25">
      <c r="A127" s="28" t="s">
        <v>120</v>
      </c>
      <c r="B127" s="36" t="s">
        <v>120</v>
      </c>
      <c r="C127" s="26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41"/>
      <c r="V127" s="26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8"/>
      <c r="AL127" s="9"/>
    </row>
    <row r="128" spans="1:38" ht="38.25" x14ac:dyDescent="0.25">
      <c r="A128" s="28" t="s">
        <v>110</v>
      </c>
      <c r="B128" s="29" t="s">
        <v>111</v>
      </c>
      <c r="C128" s="26" t="s">
        <v>19</v>
      </c>
      <c r="D128" s="2">
        <v>0</v>
      </c>
      <c r="E128" s="2">
        <v>0</v>
      </c>
      <c r="F128" s="2">
        <v>0</v>
      </c>
      <c r="G128" s="2">
        <v>0</v>
      </c>
      <c r="H128" s="2">
        <v>0</v>
      </c>
      <c r="I128" s="2">
        <v>0</v>
      </c>
      <c r="J128" s="2">
        <v>0</v>
      </c>
      <c r="K128" s="2">
        <v>0</v>
      </c>
      <c r="L128" s="2">
        <v>0</v>
      </c>
      <c r="M128" s="2">
        <v>0</v>
      </c>
      <c r="N128" s="2">
        <v>0</v>
      </c>
      <c r="O128" s="2">
        <v>0</v>
      </c>
      <c r="P128" s="2">
        <v>0</v>
      </c>
      <c r="Q128" s="2">
        <v>0</v>
      </c>
      <c r="R128" s="2"/>
      <c r="S128" s="2">
        <v>0</v>
      </c>
      <c r="T128" s="2">
        <v>0</v>
      </c>
      <c r="U128" s="41"/>
      <c r="V128" s="26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8"/>
      <c r="AL128" s="9"/>
    </row>
    <row r="129" spans="1:38" x14ac:dyDescent="0.25">
      <c r="A129" s="28" t="s">
        <v>120</v>
      </c>
      <c r="B129" s="36" t="s">
        <v>120</v>
      </c>
      <c r="C129" s="26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41"/>
      <c r="V129" s="26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8"/>
      <c r="AL129" s="9"/>
    </row>
    <row r="130" spans="1:38" ht="25.5" x14ac:dyDescent="0.25">
      <c r="A130" s="34" t="s">
        <v>23</v>
      </c>
      <c r="B130" s="35" t="s">
        <v>112</v>
      </c>
      <c r="C130" s="24" t="s">
        <v>19</v>
      </c>
      <c r="D130" s="1">
        <f>SUM(D131:D140)</f>
        <v>0.1195</v>
      </c>
      <c r="E130" s="1">
        <f t="shared" ref="E130:Q130" si="48">SUM(E131:E140)</f>
        <v>0</v>
      </c>
      <c r="F130" s="1">
        <f t="shared" si="48"/>
        <v>0.1195</v>
      </c>
      <c r="G130" s="1">
        <f t="shared" si="48"/>
        <v>6.3975</v>
      </c>
      <c r="H130" s="1">
        <f t="shared" si="48"/>
        <v>0</v>
      </c>
      <c r="I130" s="1">
        <f t="shared" si="48"/>
        <v>0.10750000000000001</v>
      </c>
      <c r="J130" s="1">
        <f t="shared" si="48"/>
        <v>0</v>
      </c>
      <c r="K130" s="1">
        <f t="shared" si="48"/>
        <v>0.10750000000000001</v>
      </c>
      <c r="L130" s="1">
        <f t="shared" si="48"/>
        <v>0</v>
      </c>
      <c r="M130" s="1">
        <f t="shared" si="48"/>
        <v>0</v>
      </c>
      <c r="N130" s="1">
        <f t="shared" si="48"/>
        <v>0</v>
      </c>
      <c r="O130" s="1">
        <f t="shared" si="48"/>
        <v>0</v>
      </c>
      <c r="P130" s="1">
        <f t="shared" si="48"/>
        <v>0</v>
      </c>
      <c r="Q130" s="1">
        <f t="shared" si="48"/>
        <v>0</v>
      </c>
      <c r="R130" s="1"/>
      <c r="S130" s="1">
        <f>SUM(S131:S140)</f>
        <v>6.29</v>
      </c>
      <c r="T130" s="1">
        <f t="shared" ref="T130:T139" si="49">IF(ISERROR(I130-H130),"нд",I130-H130)</f>
        <v>0.10750000000000001</v>
      </c>
      <c r="U130" s="40"/>
      <c r="V130" s="2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5"/>
      <c r="AL130" s="6"/>
    </row>
    <row r="131" spans="1:38" ht="25.5" x14ac:dyDescent="0.25">
      <c r="A131" s="30" t="s">
        <v>23</v>
      </c>
      <c r="B131" s="31" t="s">
        <v>193</v>
      </c>
      <c r="C131" s="32" t="s">
        <v>194</v>
      </c>
      <c r="D131" s="39">
        <v>0.1195</v>
      </c>
      <c r="E131" s="39">
        <v>0</v>
      </c>
      <c r="F131" s="39">
        <v>0.1195</v>
      </c>
      <c r="G131" s="39">
        <v>0.8044</v>
      </c>
      <c r="H131" s="39">
        <f t="shared" ref="H131:H139" si="50">IF(ISERROR(J131+L131+N131+P131),"нд",J131+L131+N131+P131)</f>
        <v>0</v>
      </c>
      <c r="I131" s="39">
        <f t="shared" ref="I131:I139" si="51">K131+M131+O131+Q131</f>
        <v>0</v>
      </c>
      <c r="J131" s="39">
        <v>0</v>
      </c>
      <c r="K131" s="39">
        <v>0</v>
      </c>
      <c r="L131" s="39"/>
      <c r="M131" s="39"/>
      <c r="N131" s="39"/>
      <c r="O131" s="39"/>
      <c r="P131" s="39"/>
      <c r="Q131" s="39"/>
      <c r="R131" s="39" t="s">
        <v>121</v>
      </c>
      <c r="S131" s="39">
        <f t="shared" ref="S131:S139" si="52">IF(H131="нд","нд",G131-I131)</f>
        <v>0.8044</v>
      </c>
      <c r="T131" s="39">
        <f t="shared" si="49"/>
        <v>0</v>
      </c>
      <c r="U131" s="43">
        <f t="shared" ref="U131:U139" si="53">IF(T131="нд","нд",IFERROR(T131/H131*100,IF(I131&gt;0,100,0)))</f>
        <v>0</v>
      </c>
      <c r="V131" s="4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8"/>
      <c r="AL131" s="9"/>
    </row>
    <row r="132" spans="1:38" ht="25.5" x14ac:dyDescent="0.25">
      <c r="A132" s="30" t="s">
        <v>23</v>
      </c>
      <c r="B132" s="31" t="s">
        <v>195</v>
      </c>
      <c r="C132" s="32" t="s">
        <v>196</v>
      </c>
      <c r="D132" s="39" t="s">
        <v>121</v>
      </c>
      <c r="E132" s="39">
        <v>0</v>
      </c>
      <c r="F132" s="39" t="s">
        <v>121</v>
      </c>
      <c r="G132" s="39">
        <v>5.5930999999999997</v>
      </c>
      <c r="H132" s="39">
        <f t="shared" ref="H132:H134" si="54">IF(ISERROR(J132+L132+N132+P132),"нд",J132+L132+N132+P132)</f>
        <v>0</v>
      </c>
      <c r="I132" s="39">
        <f t="shared" ref="I132:I134" si="55">K132+M132+O132+Q132</f>
        <v>0</v>
      </c>
      <c r="J132" s="39">
        <v>0</v>
      </c>
      <c r="K132" s="39">
        <v>0</v>
      </c>
      <c r="L132" s="39"/>
      <c r="M132" s="39"/>
      <c r="N132" s="39"/>
      <c r="O132" s="39"/>
      <c r="P132" s="39"/>
      <c r="Q132" s="39"/>
      <c r="R132" s="39" t="s">
        <v>121</v>
      </c>
      <c r="S132" s="39">
        <f t="shared" ref="S132:S134" si="56">IF(H132="нд","нд",G132-I132)</f>
        <v>5.5930999999999997</v>
      </c>
      <c r="T132" s="39">
        <f t="shared" ref="T132:T134" si="57">IF(ISERROR(I132-H132),"нд",I132-H132)</f>
        <v>0</v>
      </c>
      <c r="U132" s="43">
        <f t="shared" ref="U132:U134" si="58">IF(T132="нд","нд",IFERROR(T132/H132*100,IF(I132&gt;0,100,0)))</f>
        <v>0</v>
      </c>
      <c r="V132" s="4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8"/>
      <c r="AL132" s="9"/>
    </row>
    <row r="133" spans="1:38" ht="38.25" x14ac:dyDescent="0.25">
      <c r="A133" s="30" t="s">
        <v>23</v>
      </c>
      <c r="B133" s="31" t="s">
        <v>197</v>
      </c>
      <c r="C133" s="32" t="s">
        <v>198</v>
      </c>
      <c r="D133" s="39">
        <v>0</v>
      </c>
      <c r="E133" s="39">
        <v>0</v>
      </c>
      <c r="F133" s="39">
        <v>0</v>
      </c>
      <c r="G133" s="39">
        <v>0</v>
      </c>
      <c r="H133" s="39">
        <f t="shared" si="54"/>
        <v>0</v>
      </c>
      <c r="I133" s="39">
        <f t="shared" si="55"/>
        <v>6.7500000000000004E-2</v>
      </c>
      <c r="J133" s="39">
        <v>0</v>
      </c>
      <c r="K133" s="39">
        <v>6.7500000000000004E-2</v>
      </c>
      <c r="L133" s="39"/>
      <c r="M133" s="39"/>
      <c r="N133" s="39"/>
      <c r="O133" s="39"/>
      <c r="P133" s="39"/>
      <c r="Q133" s="39"/>
      <c r="R133" s="39" t="s">
        <v>121</v>
      </c>
      <c r="S133" s="39">
        <f t="shared" si="56"/>
        <v>-6.7500000000000004E-2</v>
      </c>
      <c r="T133" s="39">
        <f t="shared" si="57"/>
        <v>6.7500000000000004E-2</v>
      </c>
      <c r="U133" s="43">
        <f t="shared" si="58"/>
        <v>100</v>
      </c>
      <c r="V133" s="47" t="s">
        <v>221</v>
      </c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8"/>
      <c r="AL133" s="9"/>
    </row>
    <row r="134" spans="1:38" ht="25.5" x14ac:dyDescent="0.25">
      <c r="A134" s="30" t="s">
        <v>23</v>
      </c>
      <c r="B134" s="31" t="s">
        <v>199</v>
      </c>
      <c r="C134" s="32" t="s">
        <v>200</v>
      </c>
      <c r="D134" s="39">
        <v>0</v>
      </c>
      <c r="E134" s="39">
        <v>0</v>
      </c>
      <c r="F134" s="39">
        <v>0</v>
      </c>
      <c r="G134" s="39">
        <v>0</v>
      </c>
      <c r="H134" s="39">
        <f t="shared" si="54"/>
        <v>0</v>
      </c>
      <c r="I134" s="39">
        <f t="shared" si="55"/>
        <v>0</v>
      </c>
      <c r="J134" s="39">
        <v>0</v>
      </c>
      <c r="K134" s="39">
        <v>0</v>
      </c>
      <c r="L134" s="39"/>
      <c r="M134" s="39"/>
      <c r="N134" s="39"/>
      <c r="O134" s="39"/>
      <c r="P134" s="39"/>
      <c r="Q134" s="39"/>
      <c r="R134" s="39" t="s">
        <v>121</v>
      </c>
      <c r="S134" s="39">
        <f t="shared" si="56"/>
        <v>0</v>
      </c>
      <c r="T134" s="39">
        <f t="shared" si="57"/>
        <v>0</v>
      </c>
      <c r="U134" s="43">
        <f t="shared" si="58"/>
        <v>0</v>
      </c>
      <c r="V134" s="4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8"/>
      <c r="AL134" s="9"/>
    </row>
    <row r="135" spans="1:38" ht="38.25" x14ac:dyDescent="0.25">
      <c r="A135" s="30" t="s">
        <v>23</v>
      </c>
      <c r="B135" s="31" t="s">
        <v>201</v>
      </c>
      <c r="C135" s="32" t="s">
        <v>202</v>
      </c>
      <c r="D135" s="39">
        <v>0</v>
      </c>
      <c r="E135" s="39">
        <v>0</v>
      </c>
      <c r="F135" s="39">
        <v>0</v>
      </c>
      <c r="G135" s="39">
        <v>0</v>
      </c>
      <c r="H135" s="39">
        <f t="shared" si="50"/>
        <v>0</v>
      </c>
      <c r="I135" s="39">
        <f t="shared" si="51"/>
        <v>0</v>
      </c>
      <c r="J135" s="39">
        <v>0</v>
      </c>
      <c r="K135" s="39">
        <v>0</v>
      </c>
      <c r="L135" s="39"/>
      <c r="M135" s="39"/>
      <c r="N135" s="39"/>
      <c r="O135" s="39"/>
      <c r="P135" s="39"/>
      <c r="Q135" s="39"/>
      <c r="R135" s="39" t="s">
        <v>121</v>
      </c>
      <c r="S135" s="39">
        <f t="shared" si="52"/>
        <v>0</v>
      </c>
      <c r="T135" s="39">
        <f t="shared" si="49"/>
        <v>0</v>
      </c>
      <c r="U135" s="43">
        <f t="shared" si="53"/>
        <v>0</v>
      </c>
      <c r="V135" s="4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8"/>
      <c r="AL135" s="9"/>
    </row>
    <row r="136" spans="1:38" ht="38.25" x14ac:dyDescent="0.25">
      <c r="A136" s="30" t="s">
        <v>23</v>
      </c>
      <c r="B136" s="31" t="s">
        <v>203</v>
      </c>
      <c r="C136" s="32" t="s">
        <v>204</v>
      </c>
      <c r="D136" s="39">
        <v>0</v>
      </c>
      <c r="E136" s="39">
        <v>0</v>
      </c>
      <c r="F136" s="39">
        <v>0</v>
      </c>
      <c r="G136" s="39">
        <v>0</v>
      </c>
      <c r="H136" s="39">
        <f t="shared" si="50"/>
        <v>0</v>
      </c>
      <c r="I136" s="39">
        <f t="shared" si="51"/>
        <v>0</v>
      </c>
      <c r="J136" s="39">
        <v>0</v>
      </c>
      <c r="K136" s="39">
        <v>0</v>
      </c>
      <c r="L136" s="39"/>
      <c r="M136" s="39"/>
      <c r="N136" s="39"/>
      <c r="O136" s="39"/>
      <c r="P136" s="39"/>
      <c r="Q136" s="39"/>
      <c r="R136" s="39" t="s">
        <v>121</v>
      </c>
      <c r="S136" s="39">
        <f t="shared" si="52"/>
        <v>0</v>
      </c>
      <c r="T136" s="39">
        <f t="shared" si="49"/>
        <v>0</v>
      </c>
      <c r="U136" s="43">
        <f t="shared" si="53"/>
        <v>0</v>
      </c>
      <c r="V136" s="4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8"/>
      <c r="AL136" s="9"/>
    </row>
    <row r="137" spans="1:38" ht="38.25" x14ac:dyDescent="0.25">
      <c r="A137" s="30" t="s">
        <v>23</v>
      </c>
      <c r="B137" s="31" t="s">
        <v>205</v>
      </c>
      <c r="C137" s="32" t="s">
        <v>206</v>
      </c>
      <c r="D137" s="39">
        <v>0</v>
      </c>
      <c r="E137" s="39">
        <v>0</v>
      </c>
      <c r="F137" s="39">
        <v>0</v>
      </c>
      <c r="G137" s="39">
        <v>0</v>
      </c>
      <c r="H137" s="39">
        <f t="shared" si="50"/>
        <v>0</v>
      </c>
      <c r="I137" s="39">
        <f t="shared" si="51"/>
        <v>0.04</v>
      </c>
      <c r="J137" s="39">
        <v>0</v>
      </c>
      <c r="K137" s="39">
        <v>0.04</v>
      </c>
      <c r="L137" s="39"/>
      <c r="M137" s="39"/>
      <c r="N137" s="39"/>
      <c r="O137" s="39"/>
      <c r="P137" s="39"/>
      <c r="Q137" s="39"/>
      <c r="R137" s="39" t="s">
        <v>121</v>
      </c>
      <c r="S137" s="39">
        <f t="shared" si="52"/>
        <v>-0.04</v>
      </c>
      <c r="T137" s="39">
        <f t="shared" si="49"/>
        <v>0.04</v>
      </c>
      <c r="U137" s="43">
        <f t="shared" si="53"/>
        <v>100</v>
      </c>
      <c r="V137" s="47" t="s">
        <v>221</v>
      </c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8"/>
      <c r="AL137" s="9"/>
    </row>
    <row r="138" spans="1:38" ht="25.5" x14ac:dyDescent="0.25">
      <c r="A138" s="30" t="s">
        <v>23</v>
      </c>
      <c r="B138" s="31" t="s">
        <v>207</v>
      </c>
      <c r="C138" s="32" t="s">
        <v>208</v>
      </c>
      <c r="D138" s="39">
        <v>0</v>
      </c>
      <c r="E138" s="39">
        <v>0</v>
      </c>
      <c r="F138" s="39">
        <v>0</v>
      </c>
      <c r="G138" s="39">
        <v>0</v>
      </c>
      <c r="H138" s="39">
        <f t="shared" si="50"/>
        <v>0</v>
      </c>
      <c r="I138" s="39">
        <f t="shared" si="51"/>
        <v>0</v>
      </c>
      <c r="J138" s="39">
        <v>0</v>
      </c>
      <c r="K138" s="39">
        <v>0</v>
      </c>
      <c r="L138" s="39"/>
      <c r="M138" s="39"/>
      <c r="N138" s="39"/>
      <c r="O138" s="39"/>
      <c r="P138" s="39"/>
      <c r="Q138" s="39"/>
      <c r="R138" s="39" t="s">
        <v>121</v>
      </c>
      <c r="S138" s="39">
        <f t="shared" si="52"/>
        <v>0</v>
      </c>
      <c r="T138" s="39">
        <f t="shared" si="49"/>
        <v>0</v>
      </c>
      <c r="U138" s="43">
        <f t="shared" si="53"/>
        <v>0</v>
      </c>
      <c r="V138" s="4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8"/>
      <c r="AL138" s="9"/>
    </row>
    <row r="139" spans="1:38" ht="25.5" x14ac:dyDescent="0.25">
      <c r="A139" s="30" t="s">
        <v>23</v>
      </c>
      <c r="B139" s="31" t="s">
        <v>209</v>
      </c>
      <c r="C139" s="32" t="s">
        <v>210</v>
      </c>
      <c r="D139" s="39">
        <v>0</v>
      </c>
      <c r="E139" s="39">
        <v>0</v>
      </c>
      <c r="F139" s="39">
        <v>0</v>
      </c>
      <c r="G139" s="39">
        <v>0</v>
      </c>
      <c r="H139" s="39">
        <f t="shared" si="50"/>
        <v>0</v>
      </c>
      <c r="I139" s="39">
        <f t="shared" si="51"/>
        <v>0</v>
      </c>
      <c r="J139" s="39">
        <v>0</v>
      </c>
      <c r="K139" s="39">
        <v>0</v>
      </c>
      <c r="L139" s="39"/>
      <c r="M139" s="39"/>
      <c r="N139" s="39"/>
      <c r="O139" s="39"/>
      <c r="P139" s="39"/>
      <c r="Q139" s="39"/>
      <c r="R139" s="39" t="s">
        <v>121</v>
      </c>
      <c r="S139" s="39">
        <f t="shared" si="52"/>
        <v>0</v>
      </c>
      <c r="T139" s="39">
        <f t="shared" si="49"/>
        <v>0</v>
      </c>
      <c r="U139" s="43">
        <f t="shared" si="53"/>
        <v>0</v>
      </c>
      <c r="V139" s="4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8"/>
      <c r="AL139" s="9"/>
    </row>
    <row r="140" spans="1:38" x14ac:dyDescent="0.25">
      <c r="A140" s="28" t="s">
        <v>120</v>
      </c>
      <c r="B140" s="36" t="s">
        <v>120</v>
      </c>
      <c r="C140" s="37"/>
      <c r="D140" s="3"/>
      <c r="E140" s="3"/>
      <c r="F140" s="46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42"/>
      <c r="V140" s="37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1"/>
      <c r="AL140" s="12"/>
    </row>
    <row r="141" spans="1:38" ht="26.25" x14ac:dyDescent="0.25">
      <c r="A141" s="34" t="s">
        <v>24</v>
      </c>
      <c r="B141" s="38" t="s">
        <v>113</v>
      </c>
      <c r="C141" s="24" t="s">
        <v>19</v>
      </c>
      <c r="D141" s="1">
        <v>0</v>
      </c>
      <c r="E141" s="1">
        <v>0</v>
      </c>
      <c r="F141" s="24"/>
      <c r="G141" s="1">
        <v>0</v>
      </c>
      <c r="H141" s="1">
        <v>0</v>
      </c>
      <c r="I141" s="1">
        <v>0</v>
      </c>
      <c r="J141" s="1">
        <v>0</v>
      </c>
      <c r="K141" s="1">
        <v>0</v>
      </c>
      <c r="L141" s="1">
        <v>0</v>
      </c>
      <c r="M141" s="1">
        <v>0</v>
      </c>
      <c r="N141" s="1">
        <v>0</v>
      </c>
      <c r="O141" s="1">
        <v>0</v>
      </c>
      <c r="P141" s="1">
        <v>0</v>
      </c>
      <c r="Q141" s="1">
        <v>0</v>
      </c>
      <c r="R141" s="1"/>
      <c r="S141" s="1">
        <v>0</v>
      </c>
      <c r="T141" s="1">
        <v>0</v>
      </c>
      <c r="U141" s="40"/>
      <c r="V141" s="2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5"/>
      <c r="AL141" s="6"/>
    </row>
    <row r="142" spans="1:38" x14ac:dyDescent="0.25">
      <c r="A142" s="28" t="s">
        <v>120</v>
      </c>
      <c r="B142" s="36" t="s">
        <v>120</v>
      </c>
      <c r="C142" s="37"/>
      <c r="D142" s="3"/>
      <c r="E142" s="3"/>
      <c r="F142" s="46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42"/>
      <c r="V142" s="37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1"/>
      <c r="AL142" s="12"/>
    </row>
    <row r="143" spans="1:38" ht="25.5" x14ac:dyDescent="0.25">
      <c r="A143" s="34" t="s">
        <v>114</v>
      </c>
      <c r="B143" s="35" t="s">
        <v>115</v>
      </c>
      <c r="C143" s="24" t="s">
        <v>19</v>
      </c>
      <c r="D143" s="1">
        <f>SUM(D144:D149)</f>
        <v>0</v>
      </c>
      <c r="E143" s="1">
        <f>SUM(E144:E149)</f>
        <v>0</v>
      </c>
      <c r="F143" s="24"/>
      <c r="G143" s="1">
        <f t="shared" ref="G143:Q143" si="59">SUM(G144:G149)</f>
        <v>13.159599999999998</v>
      </c>
      <c r="H143" s="1">
        <f t="shared" si="59"/>
        <v>10.213799999999999</v>
      </c>
      <c r="I143" s="1">
        <f t="shared" si="59"/>
        <v>0.2225</v>
      </c>
      <c r="J143" s="1">
        <f t="shared" si="59"/>
        <v>10.213799999999999</v>
      </c>
      <c r="K143" s="1">
        <f t="shared" si="59"/>
        <v>0.2225</v>
      </c>
      <c r="L143" s="1">
        <f t="shared" si="59"/>
        <v>0</v>
      </c>
      <c r="M143" s="1">
        <f t="shared" si="59"/>
        <v>0</v>
      </c>
      <c r="N143" s="1">
        <f t="shared" si="59"/>
        <v>0</v>
      </c>
      <c r="O143" s="1">
        <f t="shared" si="59"/>
        <v>0</v>
      </c>
      <c r="P143" s="1">
        <f t="shared" si="59"/>
        <v>0</v>
      </c>
      <c r="Q143" s="1">
        <f t="shared" si="59"/>
        <v>0</v>
      </c>
      <c r="R143" s="1"/>
      <c r="S143" s="1">
        <f>SUM(S144:S149)</f>
        <v>12.937099999999999</v>
      </c>
      <c r="T143" s="1">
        <f t="shared" ref="T143:T148" si="60">IF(ISERROR(I143-H143),"нд",I143-H143)</f>
        <v>-9.991299999999999</v>
      </c>
      <c r="U143" s="40"/>
      <c r="V143" s="2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5"/>
      <c r="AL143" s="6"/>
    </row>
    <row r="144" spans="1:38" ht="25.5" x14ac:dyDescent="0.25">
      <c r="A144" s="30" t="s">
        <v>114</v>
      </c>
      <c r="B144" s="33" t="s">
        <v>211</v>
      </c>
      <c r="C144" s="32" t="s">
        <v>212</v>
      </c>
      <c r="D144" s="39" t="s">
        <v>121</v>
      </c>
      <c r="E144" s="39">
        <v>0</v>
      </c>
      <c r="F144" s="39" t="s">
        <v>121</v>
      </c>
      <c r="G144" s="39">
        <v>5.1112000000000002</v>
      </c>
      <c r="H144" s="39">
        <f>IF(ISERROR(J144+L144+N144+P144),"нд",J144+L144+N144+P144)</f>
        <v>5.1112000000000002</v>
      </c>
      <c r="I144" s="39">
        <f>K144+M144+O144+Q144</f>
        <v>0</v>
      </c>
      <c r="J144" s="39">
        <v>5.1112000000000002</v>
      </c>
      <c r="K144" s="39">
        <v>0</v>
      </c>
      <c r="L144" s="39"/>
      <c r="M144" s="39"/>
      <c r="N144" s="39"/>
      <c r="O144" s="39"/>
      <c r="P144" s="39"/>
      <c r="Q144" s="39"/>
      <c r="R144" s="39" t="s">
        <v>121</v>
      </c>
      <c r="S144" s="39">
        <f>IF(H144="нд","нд",G144-I144)</f>
        <v>5.1112000000000002</v>
      </c>
      <c r="T144" s="39">
        <f t="shared" si="60"/>
        <v>-5.1112000000000002</v>
      </c>
      <c r="U144" s="43">
        <f>IF(T144="нд","нд",IFERROR(T144/H144*100,IF(I144&gt;0,100,0)))</f>
        <v>-100</v>
      </c>
      <c r="V144" s="47" t="s">
        <v>221</v>
      </c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8"/>
      <c r="AL144" s="9"/>
    </row>
    <row r="145" spans="1:38" ht="38.25" x14ac:dyDescent="0.25">
      <c r="A145" s="30" t="s">
        <v>114</v>
      </c>
      <c r="B145" s="31" t="s">
        <v>213</v>
      </c>
      <c r="C145" s="32" t="s">
        <v>214</v>
      </c>
      <c r="D145" s="32" t="s">
        <v>121</v>
      </c>
      <c r="E145" s="39">
        <v>0</v>
      </c>
      <c r="F145" s="32" t="s">
        <v>121</v>
      </c>
      <c r="G145" s="39">
        <v>5.1025999999999998</v>
      </c>
      <c r="H145" s="39">
        <f>IF(ISERROR(J145+L145+N145+P145),"нд",J145+L145+N145+P145)</f>
        <v>5.1025999999999998</v>
      </c>
      <c r="I145" s="39">
        <f>K145+M145+O145+Q145</f>
        <v>0</v>
      </c>
      <c r="J145" s="39">
        <v>5.1025999999999998</v>
      </c>
      <c r="K145" s="39">
        <v>0</v>
      </c>
      <c r="L145" s="39"/>
      <c r="M145" s="39"/>
      <c r="N145" s="39"/>
      <c r="O145" s="39"/>
      <c r="P145" s="39"/>
      <c r="Q145" s="39"/>
      <c r="R145" s="32" t="s">
        <v>121</v>
      </c>
      <c r="S145" s="39">
        <f>IF(H145="нд","нд",G145-I145)</f>
        <v>5.1025999999999998</v>
      </c>
      <c r="T145" s="39">
        <f t="shared" si="60"/>
        <v>-5.1025999999999998</v>
      </c>
      <c r="U145" s="43">
        <f>IF(T145="нд","нд",IFERROR(T145/H145*100,IF(I145&gt;0,100,0)))</f>
        <v>-100</v>
      </c>
      <c r="V145" s="47" t="s">
        <v>221</v>
      </c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8"/>
      <c r="AL145" s="9"/>
    </row>
    <row r="146" spans="1:38" x14ac:dyDescent="0.25">
      <c r="A146" s="30" t="s">
        <v>114</v>
      </c>
      <c r="B146" s="31" t="s">
        <v>215</v>
      </c>
      <c r="C146" s="32" t="s">
        <v>216</v>
      </c>
      <c r="D146" s="32" t="s">
        <v>121</v>
      </c>
      <c r="E146" s="39">
        <v>0</v>
      </c>
      <c r="F146" s="32" t="s">
        <v>121</v>
      </c>
      <c r="G146" s="39">
        <v>0.31809999999999999</v>
      </c>
      <c r="H146" s="39">
        <f>IF(ISERROR(J146+L146+N146+P146),"нд",J146+L146+N146+P146)</f>
        <v>0</v>
      </c>
      <c r="I146" s="39">
        <f>K146+M146+O146+Q146</f>
        <v>8.3199999999999996E-2</v>
      </c>
      <c r="J146" s="39">
        <v>0</v>
      </c>
      <c r="K146" s="39">
        <v>8.3199999999999996E-2</v>
      </c>
      <c r="L146" s="39"/>
      <c r="M146" s="39"/>
      <c r="N146" s="39"/>
      <c r="O146" s="39"/>
      <c r="P146" s="39"/>
      <c r="Q146" s="39"/>
      <c r="R146" s="32" t="s">
        <v>121</v>
      </c>
      <c r="S146" s="39">
        <f>IF(H146="нд","нд",G146-I146)</f>
        <v>0.2349</v>
      </c>
      <c r="T146" s="39">
        <f t="shared" si="60"/>
        <v>8.3199999999999996E-2</v>
      </c>
      <c r="U146" s="43">
        <f>IF(T146="нд","нд",IFERROR(T146/H146*100,IF(I146&gt;0,100,0)))</f>
        <v>100</v>
      </c>
      <c r="V146" s="47" t="s">
        <v>221</v>
      </c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8"/>
      <c r="AL146" s="9"/>
    </row>
    <row r="147" spans="1:38" x14ac:dyDescent="0.25">
      <c r="A147" s="30" t="s">
        <v>114</v>
      </c>
      <c r="B147" s="31" t="s">
        <v>217</v>
      </c>
      <c r="C147" s="32" t="s">
        <v>218</v>
      </c>
      <c r="D147" s="32" t="s">
        <v>121</v>
      </c>
      <c r="E147" s="39">
        <v>0</v>
      </c>
      <c r="F147" s="32" t="s">
        <v>121</v>
      </c>
      <c r="G147" s="39">
        <v>2.6276999999999999</v>
      </c>
      <c r="H147" s="39">
        <f>IF(ISERROR(J147+L147+N147+P147),"нд",J147+L147+N147+P147)</f>
        <v>0</v>
      </c>
      <c r="I147" s="39">
        <f>K147+M147+O147+Q147</f>
        <v>0</v>
      </c>
      <c r="J147" s="39">
        <v>0</v>
      </c>
      <c r="K147" s="39">
        <v>0</v>
      </c>
      <c r="L147" s="39"/>
      <c r="M147" s="39"/>
      <c r="N147" s="39"/>
      <c r="O147" s="39"/>
      <c r="P147" s="39"/>
      <c r="Q147" s="39"/>
      <c r="R147" s="32" t="s">
        <v>121</v>
      </c>
      <c r="S147" s="39">
        <f>IF(H147="нд","нд",G147-I147)</f>
        <v>2.6276999999999999</v>
      </c>
      <c r="T147" s="39">
        <f t="shared" si="60"/>
        <v>0</v>
      </c>
      <c r="U147" s="43">
        <f>IF(T147="нд","нд",IFERROR(T147/H147*100,IF(I147&gt;0,100,0)))</f>
        <v>0</v>
      </c>
      <c r="V147" s="4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8"/>
      <c r="AL147" s="9"/>
    </row>
    <row r="148" spans="1:38" ht="25.5" x14ac:dyDescent="0.25">
      <c r="A148" s="30" t="s">
        <v>114</v>
      </c>
      <c r="B148" s="33" t="s">
        <v>219</v>
      </c>
      <c r="C148" s="32" t="s">
        <v>220</v>
      </c>
      <c r="D148" s="32" t="s">
        <v>121</v>
      </c>
      <c r="E148" s="39">
        <v>0</v>
      </c>
      <c r="F148" s="32" t="s">
        <v>121</v>
      </c>
      <c r="G148" s="39">
        <v>0</v>
      </c>
      <c r="H148" s="39">
        <f>IF(ISERROR(J148+L148+N148+P148),"нд",J148+L148+N148+P148)</f>
        <v>0</v>
      </c>
      <c r="I148" s="39">
        <f>K148+M148+O148+Q148</f>
        <v>0.13930000000000001</v>
      </c>
      <c r="J148" s="39">
        <v>0</v>
      </c>
      <c r="K148" s="39">
        <v>0.13930000000000001</v>
      </c>
      <c r="L148" s="39"/>
      <c r="M148" s="39"/>
      <c r="N148" s="39"/>
      <c r="O148" s="39"/>
      <c r="P148" s="39"/>
      <c r="Q148" s="39"/>
      <c r="R148" s="32" t="s">
        <v>121</v>
      </c>
      <c r="S148" s="39">
        <f>IF(H148="нд","нд",G148-I148)</f>
        <v>-0.13930000000000001</v>
      </c>
      <c r="T148" s="39">
        <f t="shared" si="60"/>
        <v>0.13930000000000001</v>
      </c>
      <c r="U148" s="43">
        <f>IF(T148="нд","нд",IFERROR(T148/H148*100,IF(I148&gt;0,100,0)))</f>
        <v>100</v>
      </c>
      <c r="V148" s="47" t="s">
        <v>221</v>
      </c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8"/>
      <c r="AL148" s="9"/>
    </row>
    <row r="149" spans="1:38" x14ac:dyDescent="0.25">
      <c r="A149" s="28" t="s">
        <v>120</v>
      </c>
      <c r="B149" s="36" t="s">
        <v>120</v>
      </c>
      <c r="C149" s="37"/>
      <c r="D149" s="3"/>
      <c r="E149" s="3"/>
      <c r="F149" s="46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42"/>
      <c r="V149" s="37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1"/>
      <c r="AL149" s="12"/>
    </row>
    <row r="150" spans="1:38" x14ac:dyDescent="0.25"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</row>
  </sheetData>
  <mergeCells count="24">
    <mergeCell ref="A12:V12"/>
    <mergeCell ref="A10:V10"/>
    <mergeCell ref="A7:V7"/>
    <mergeCell ref="A4:V4"/>
    <mergeCell ref="A5:V5"/>
    <mergeCell ref="A15:A17"/>
    <mergeCell ref="B15:B17"/>
    <mergeCell ref="C15:C17"/>
    <mergeCell ref="D15:D17"/>
    <mergeCell ref="E15:E17"/>
    <mergeCell ref="V15:V17"/>
    <mergeCell ref="F16:F17"/>
    <mergeCell ref="P16:Q16"/>
    <mergeCell ref="R16:R17"/>
    <mergeCell ref="S16:S17"/>
    <mergeCell ref="F15:G15"/>
    <mergeCell ref="H15:Q15"/>
    <mergeCell ref="R15:S15"/>
    <mergeCell ref="T15:U16"/>
    <mergeCell ref="N16:O16"/>
    <mergeCell ref="G16:G17"/>
    <mergeCell ref="H16:I16"/>
    <mergeCell ref="J16:K16"/>
    <mergeCell ref="L16:M16"/>
  </mergeCells>
  <conditionalFormatting sqref="D149:U149 D140:U143 D19:U65 D105:U130 D144:G144 D86:U90 D98:U102 E66:F67 E131:G131 G103:U103 D147:G148 W19:AK149">
    <cfRule type="cellIs" dxfId="270" priority="392" operator="equal">
      <formula>0</formula>
    </cfRule>
  </conditionalFormatting>
  <conditionalFormatting sqref="M66:R67 N147:Q148 N144:R144 M131:R131 J66:J85 J144:K148 J131:K139">
    <cfRule type="cellIs" dxfId="269" priority="390" operator="equal">
      <formula>0</formula>
    </cfRule>
  </conditionalFormatting>
  <conditionalFormatting sqref="T66:T67">
    <cfRule type="cellIs" dxfId="268" priority="374" operator="equal">
      <formula>0</formula>
    </cfRule>
  </conditionalFormatting>
  <conditionalFormatting sqref="U66:U67">
    <cfRule type="cellIs" dxfId="267" priority="373" operator="equal">
      <formula>0</formula>
    </cfRule>
  </conditionalFormatting>
  <conditionalFormatting sqref="T131">
    <cfRule type="cellIs" dxfId="266" priority="364" operator="equal">
      <formula>0</formula>
    </cfRule>
  </conditionalFormatting>
  <conditionalFormatting sqref="U131">
    <cfRule type="cellIs" dxfId="265" priority="363" operator="equal">
      <formula>0</formula>
    </cfRule>
  </conditionalFormatting>
  <conditionalFormatting sqref="T144 T147:T148">
    <cfRule type="cellIs" dxfId="264" priority="362" operator="equal">
      <formula>0</formula>
    </cfRule>
  </conditionalFormatting>
  <conditionalFormatting sqref="U144 U147:U148">
    <cfRule type="cellIs" dxfId="263" priority="361" operator="equal">
      <formula>0</formula>
    </cfRule>
  </conditionalFormatting>
  <conditionalFormatting sqref="H66:I67">
    <cfRule type="cellIs" dxfId="262" priority="359" operator="equal">
      <formula>0</formula>
    </cfRule>
  </conditionalFormatting>
  <conditionalFormatting sqref="H131:I131">
    <cfRule type="cellIs" dxfId="261" priority="353" operator="equal">
      <formula>0</formula>
    </cfRule>
  </conditionalFormatting>
  <conditionalFormatting sqref="H144:I144 H147:I148">
    <cfRule type="cellIs" dxfId="260" priority="352" operator="equal">
      <formula>0</formula>
    </cfRule>
  </conditionalFormatting>
  <conditionalFormatting sqref="S66:S67">
    <cfRule type="cellIs" dxfId="259" priority="350" operator="equal">
      <formula>0</formula>
    </cfRule>
  </conditionalFormatting>
  <conditionalFormatting sqref="S131">
    <cfRule type="cellIs" dxfId="258" priority="344" operator="equal">
      <formula>0</formula>
    </cfRule>
  </conditionalFormatting>
  <conditionalFormatting sqref="S144 S147:S148">
    <cfRule type="cellIs" dxfId="257" priority="343" operator="equal">
      <formula>0</formula>
    </cfRule>
  </conditionalFormatting>
  <conditionalFormatting sqref="R147:R148">
    <cfRule type="cellIs" dxfId="256" priority="333" operator="equal">
      <formula>0</formula>
    </cfRule>
  </conditionalFormatting>
  <conditionalFormatting sqref="G66:G67">
    <cfRule type="cellIs" dxfId="255" priority="317" operator="equal">
      <formula>0</formula>
    </cfRule>
  </conditionalFormatting>
  <conditionalFormatting sqref="E68:F69">
    <cfRule type="cellIs" dxfId="254" priority="315" operator="equal">
      <formula>0</formula>
    </cfRule>
  </conditionalFormatting>
  <conditionalFormatting sqref="M68:R69">
    <cfRule type="cellIs" dxfId="253" priority="314" operator="equal">
      <formula>0</formula>
    </cfRule>
  </conditionalFormatting>
  <conditionalFormatting sqref="T68:T69">
    <cfRule type="cellIs" dxfId="252" priority="313" operator="equal">
      <formula>0</formula>
    </cfRule>
  </conditionalFormatting>
  <conditionalFormatting sqref="U68:U69">
    <cfRule type="cellIs" dxfId="251" priority="312" operator="equal">
      <formula>0</formula>
    </cfRule>
  </conditionalFormatting>
  <conditionalFormatting sqref="H68:I69">
    <cfRule type="cellIs" dxfId="250" priority="311" operator="equal">
      <formula>0</formula>
    </cfRule>
  </conditionalFormatting>
  <conditionalFormatting sqref="S68:S69">
    <cfRule type="cellIs" dxfId="249" priority="310" operator="equal">
      <formula>0</formula>
    </cfRule>
  </conditionalFormatting>
  <conditionalFormatting sqref="G68:G69">
    <cfRule type="cellIs" dxfId="248" priority="309" operator="equal">
      <formula>0</formula>
    </cfRule>
  </conditionalFormatting>
  <conditionalFormatting sqref="E70:F70 E82:F82">
    <cfRule type="cellIs" dxfId="247" priority="308" operator="equal">
      <formula>0</formula>
    </cfRule>
  </conditionalFormatting>
  <conditionalFormatting sqref="M70:R70 M82:R82">
    <cfRule type="cellIs" dxfId="246" priority="307" operator="equal">
      <formula>0</formula>
    </cfRule>
  </conditionalFormatting>
  <conditionalFormatting sqref="T70 T82">
    <cfRule type="cellIs" dxfId="245" priority="306" operator="equal">
      <formula>0</formula>
    </cfRule>
  </conditionalFormatting>
  <conditionalFormatting sqref="U70 U82">
    <cfRule type="cellIs" dxfId="244" priority="305" operator="equal">
      <formula>0</formula>
    </cfRule>
  </conditionalFormatting>
  <conditionalFormatting sqref="H70:I70 H82:I82">
    <cfRule type="cellIs" dxfId="243" priority="304" operator="equal">
      <formula>0</formula>
    </cfRule>
  </conditionalFormatting>
  <conditionalFormatting sqref="S70 S82">
    <cfRule type="cellIs" dxfId="242" priority="303" operator="equal">
      <formula>0</formula>
    </cfRule>
  </conditionalFormatting>
  <conditionalFormatting sqref="G70 G82">
    <cfRule type="cellIs" dxfId="241" priority="302" operator="equal">
      <formula>0</formula>
    </cfRule>
  </conditionalFormatting>
  <conditionalFormatting sqref="E83:F84">
    <cfRule type="cellIs" dxfId="240" priority="301" operator="equal">
      <formula>0</formula>
    </cfRule>
  </conditionalFormatting>
  <conditionalFormatting sqref="M83:R84">
    <cfRule type="cellIs" dxfId="239" priority="300" operator="equal">
      <formula>0</formula>
    </cfRule>
  </conditionalFormatting>
  <conditionalFormatting sqref="T83:T84">
    <cfRule type="cellIs" dxfId="238" priority="299" operator="equal">
      <formula>0</formula>
    </cfRule>
  </conditionalFormatting>
  <conditionalFormatting sqref="U83:U84">
    <cfRule type="cellIs" dxfId="237" priority="298" operator="equal">
      <formula>0</formula>
    </cfRule>
  </conditionalFormatting>
  <conditionalFormatting sqref="H83:I84">
    <cfRule type="cellIs" dxfId="236" priority="297" operator="equal">
      <formula>0</formula>
    </cfRule>
  </conditionalFormatting>
  <conditionalFormatting sqref="S83:S84">
    <cfRule type="cellIs" dxfId="235" priority="296" operator="equal">
      <formula>0</formula>
    </cfRule>
  </conditionalFormatting>
  <conditionalFormatting sqref="G83:G84">
    <cfRule type="cellIs" dxfId="234" priority="295" operator="equal">
      <formula>0</formula>
    </cfRule>
  </conditionalFormatting>
  <conditionalFormatting sqref="E85:F85">
    <cfRule type="cellIs" dxfId="233" priority="294" operator="equal">
      <formula>0</formula>
    </cfRule>
  </conditionalFormatting>
  <conditionalFormatting sqref="M85:R85">
    <cfRule type="cellIs" dxfId="232" priority="293" operator="equal">
      <formula>0</formula>
    </cfRule>
  </conditionalFormatting>
  <conditionalFormatting sqref="T85">
    <cfRule type="cellIs" dxfId="231" priority="292" operator="equal">
      <formula>0</formula>
    </cfRule>
  </conditionalFormatting>
  <conditionalFormatting sqref="U85">
    <cfRule type="cellIs" dxfId="230" priority="291" operator="equal">
      <formula>0</formula>
    </cfRule>
  </conditionalFormatting>
  <conditionalFormatting sqref="H85:I85">
    <cfRule type="cellIs" dxfId="229" priority="290" operator="equal">
      <formula>0</formula>
    </cfRule>
  </conditionalFormatting>
  <conditionalFormatting sqref="S85">
    <cfRule type="cellIs" dxfId="228" priority="289" operator="equal">
      <formula>0</formula>
    </cfRule>
  </conditionalFormatting>
  <conditionalFormatting sqref="G85">
    <cfRule type="cellIs" dxfId="227" priority="288" operator="equal">
      <formula>0</formula>
    </cfRule>
  </conditionalFormatting>
  <conditionalFormatting sqref="L66 L70">
    <cfRule type="cellIs" dxfId="226" priority="268" operator="equal">
      <formula>0</formula>
    </cfRule>
  </conditionalFormatting>
  <conditionalFormatting sqref="L68:L69">
    <cfRule type="cellIs" dxfId="225" priority="267" operator="equal">
      <formula>0</formula>
    </cfRule>
  </conditionalFormatting>
  <conditionalFormatting sqref="L83">
    <cfRule type="cellIs" dxfId="224" priority="266" operator="equal">
      <formula>0</formula>
    </cfRule>
  </conditionalFormatting>
  <conditionalFormatting sqref="L85">
    <cfRule type="cellIs" dxfId="223" priority="265" operator="equal">
      <formula>0</formula>
    </cfRule>
  </conditionalFormatting>
  <conditionalFormatting sqref="L84">
    <cfRule type="cellIs" dxfId="222" priority="264" operator="equal">
      <formula>0</formula>
    </cfRule>
  </conditionalFormatting>
  <conditionalFormatting sqref="L67 L82">
    <cfRule type="cellIs" dxfId="221" priority="263" operator="equal">
      <formula>0</formula>
    </cfRule>
  </conditionalFormatting>
  <conditionalFormatting sqref="E91:F91">
    <cfRule type="cellIs" dxfId="220" priority="249" operator="equal">
      <formula>0</formula>
    </cfRule>
  </conditionalFormatting>
  <conditionalFormatting sqref="K66:K85">
    <cfRule type="cellIs" dxfId="219" priority="262" operator="equal">
      <formula>0</formula>
    </cfRule>
  </conditionalFormatting>
  <conditionalFormatting sqref="T96">
    <cfRule type="cellIs" dxfId="218" priority="240" operator="equal">
      <formula>0</formula>
    </cfRule>
  </conditionalFormatting>
  <conditionalFormatting sqref="U96">
    <cfRule type="cellIs" dxfId="217" priority="239" operator="equal">
      <formula>0</formula>
    </cfRule>
  </conditionalFormatting>
  <conditionalFormatting sqref="H96:I96">
    <cfRule type="cellIs" dxfId="216" priority="238" operator="equal">
      <formula>0</formula>
    </cfRule>
  </conditionalFormatting>
  <conditionalFormatting sqref="S96">
    <cfRule type="cellIs" dxfId="215" priority="237" operator="equal">
      <formula>0</formula>
    </cfRule>
  </conditionalFormatting>
  <conditionalFormatting sqref="G96">
    <cfRule type="cellIs" dxfId="214" priority="236" operator="equal">
      <formula>0</formula>
    </cfRule>
  </conditionalFormatting>
  <conditionalFormatting sqref="G92">
    <cfRule type="cellIs" dxfId="213" priority="222" operator="equal">
      <formula>0</formula>
    </cfRule>
  </conditionalFormatting>
  <conditionalFormatting sqref="G91">
    <cfRule type="cellIs" dxfId="212" priority="243" operator="equal">
      <formula>0</formula>
    </cfRule>
  </conditionalFormatting>
  <conditionalFormatting sqref="G97">
    <cfRule type="cellIs" dxfId="211" priority="229" operator="equal">
      <formula>0</formula>
    </cfRule>
  </conditionalFormatting>
  <conditionalFormatting sqref="G95">
    <cfRule type="cellIs" dxfId="210" priority="215" operator="equal">
      <formula>0</formula>
    </cfRule>
  </conditionalFormatting>
  <conditionalFormatting sqref="S136">
    <cfRule type="cellIs" dxfId="209" priority="201" operator="equal">
      <formula>0</formula>
    </cfRule>
  </conditionalFormatting>
  <conditionalFormatting sqref="E97:F97">
    <cfRule type="cellIs" dxfId="208" priority="235" operator="equal">
      <formula>0</formula>
    </cfRule>
  </conditionalFormatting>
  <conditionalFormatting sqref="T92">
    <cfRule type="cellIs" dxfId="207" priority="226" operator="equal">
      <formula>0</formula>
    </cfRule>
  </conditionalFormatting>
  <conditionalFormatting sqref="U92">
    <cfRule type="cellIs" dxfId="206" priority="225" operator="equal">
      <formula>0</formula>
    </cfRule>
  </conditionalFormatting>
  <conditionalFormatting sqref="H92:I92">
    <cfRule type="cellIs" dxfId="205" priority="224" operator="equal">
      <formula>0</formula>
    </cfRule>
  </conditionalFormatting>
  <conditionalFormatting sqref="S92">
    <cfRule type="cellIs" dxfId="204" priority="223" operator="equal">
      <formula>0</formula>
    </cfRule>
  </conditionalFormatting>
  <conditionalFormatting sqref="E95:F95">
    <cfRule type="cellIs" dxfId="203" priority="221" operator="equal">
      <formula>0</formula>
    </cfRule>
  </conditionalFormatting>
  <conditionalFormatting sqref="J91:R91 J92:K97">
    <cfRule type="cellIs" dxfId="202" priority="248" operator="equal">
      <formula>0</formula>
    </cfRule>
  </conditionalFormatting>
  <conditionalFormatting sqref="T91">
    <cfRule type="cellIs" dxfId="201" priority="247" operator="equal">
      <formula>0</formula>
    </cfRule>
  </conditionalFormatting>
  <conditionalFormatting sqref="U91">
    <cfRule type="cellIs" dxfId="200" priority="246" operator="equal">
      <formula>0</formula>
    </cfRule>
  </conditionalFormatting>
  <conditionalFormatting sqref="H91:I91">
    <cfRule type="cellIs" dxfId="199" priority="245" operator="equal">
      <formula>0</formula>
    </cfRule>
  </conditionalFormatting>
  <conditionalFormatting sqref="S91">
    <cfRule type="cellIs" dxfId="198" priority="244" operator="equal">
      <formula>0</formula>
    </cfRule>
  </conditionalFormatting>
  <conditionalFormatting sqref="E96:F96">
    <cfRule type="cellIs" dxfId="197" priority="242" operator="equal">
      <formula>0</formula>
    </cfRule>
  </conditionalFormatting>
  <conditionalFormatting sqref="U95">
    <cfRule type="cellIs" dxfId="196" priority="218" operator="equal">
      <formula>0</formula>
    </cfRule>
  </conditionalFormatting>
  <conditionalFormatting sqref="H95:I95">
    <cfRule type="cellIs" dxfId="195" priority="217" operator="equal">
      <formula>0</formula>
    </cfRule>
  </conditionalFormatting>
  <conditionalFormatting sqref="S95">
    <cfRule type="cellIs" dxfId="194" priority="216" operator="equal">
      <formula>0</formula>
    </cfRule>
  </conditionalFormatting>
  <conditionalFormatting sqref="L96:R96">
    <cfRule type="cellIs" dxfId="193" priority="241" operator="equal">
      <formula>0</formula>
    </cfRule>
  </conditionalFormatting>
  <conditionalFormatting sqref="L97:R97">
    <cfRule type="cellIs" dxfId="192" priority="234" operator="equal">
      <formula>0</formula>
    </cfRule>
  </conditionalFormatting>
  <conditionalFormatting sqref="T97">
    <cfRule type="cellIs" dxfId="191" priority="233" operator="equal">
      <formula>0</formula>
    </cfRule>
  </conditionalFormatting>
  <conditionalFormatting sqref="U97">
    <cfRule type="cellIs" dxfId="190" priority="232" operator="equal">
      <formula>0</formula>
    </cfRule>
  </conditionalFormatting>
  <conditionalFormatting sqref="H97:I97">
    <cfRule type="cellIs" dxfId="189" priority="231" operator="equal">
      <formula>0</formula>
    </cfRule>
  </conditionalFormatting>
  <conditionalFormatting sqref="S97">
    <cfRule type="cellIs" dxfId="188" priority="230" operator="equal">
      <formula>0</formula>
    </cfRule>
  </conditionalFormatting>
  <conditionalFormatting sqref="E92:F92">
    <cfRule type="cellIs" dxfId="187" priority="228" operator="equal">
      <formula>0</formula>
    </cfRule>
  </conditionalFormatting>
  <conditionalFormatting sqref="L92:R92">
    <cfRule type="cellIs" dxfId="186" priority="227" operator="equal">
      <formula>0</formula>
    </cfRule>
  </conditionalFormatting>
  <conditionalFormatting sqref="L95:R95">
    <cfRule type="cellIs" dxfId="185" priority="220" operator="equal">
      <formula>0</formula>
    </cfRule>
  </conditionalFormatting>
  <conditionalFormatting sqref="T95">
    <cfRule type="cellIs" dxfId="184" priority="219" operator="equal">
      <formula>0</formula>
    </cfRule>
  </conditionalFormatting>
  <conditionalFormatting sqref="E136">
    <cfRule type="cellIs" dxfId="183" priority="206" operator="equal">
      <formula>0</formula>
    </cfRule>
  </conditionalFormatting>
  <conditionalFormatting sqref="L136:R136">
    <cfRule type="cellIs" dxfId="182" priority="205" operator="equal">
      <formula>0</formula>
    </cfRule>
  </conditionalFormatting>
  <conditionalFormatting sqref="T136">
    <cfRule type="cellIs" dxfId="181" priority="204" operator="equal">
      <formula>0</formula>
    </cfRule>
  </conditionalFormatting>
  <conditionalFormatting sqref="U136">
    <cfRule type="cellIs" dxfId="180" priority="203" operator="equal">
      <formula>0</formula>
    </cfRule>
  </conditionalFormatting>
  <conditionalFormatting sqref="H136:I136">
    <cfRule type="cellIs" dxfId="179" priority="202" operator="equal">
      <formula>0</formula>
    </cfRule>
  </conditionalFormatting>
  <conditionalFormatting sqref="S135">
    <cfRule type="cellIs" dxfId="178" priority="195" operator="equal">
      <formula>0</formula>
    </cfRule>
  </conditionalFormatting>
  <conditionalFormatting sqref="E135">
    <cfRule type="cellIs" dxfId="177" priority="200" operator="equal">
      <formula>0</formula>
    </cfRule>
  </conditionalFormatting>
  <conditionalFormatting sqref="L135:R135">
    <cfRule type="cellIs" dxfId="176" priority="199" operator="equal">
      <formula>0</formula>
    </cfRule>
  </conditionalFormatting>
  <conditionalFormatting sqref="T135">
    <cfRule type="cellIs" dxfId="175" priority="198" operator="equal">
      <formula>0</formula>
    </cfRule>
  </conditionalFormatting>
  <conditionalFormatting sqref="U135">
    <cfRule type="cellIs" dxfId="174" priority="197" operator="equal">
      <formula>0</formula>
    </cfRule>
  </conditionalFormatting>
  <conditionalFormatting sqref="H135:I135">
    <cfRule type="cellIs" dxfId="173" priority="196" operator="equal">
      <formula>0</formula>
    </cfRule>
  </conditionalFormatting>
  <conditionalFormatting sqref="L144:M144 L147:M148">
    <cfRule type="cellIs" dxfId="172" priority="194" operator="equal">
      <formula>0</formula>
    </cfRule>
  </conditionalFormatting>
  <conditionalFormatting sqref="V83">
    <cfRule type="cellIs" dxfId="171" priority="193" operator="equal">
      <formula>0</formula>
    </cfRule>
  </conditionalFormatting>
  <conditionalFormatting sqref="V103">
    <cfRule type="cellIs" dxfId="170" priority="192" operator="equal">
      <formula>0</formula>
    </cfRule>
  </conditionalFormatting>
  <conditionalFormatting sqref="L131">
    <cfRule type="cellIs" dxfId="169" priority="188" operator="equal">
      <formula>0</formula>
    </cfRule>
  </conditionalFormatting>
  <conditionalFormatting sqref="E103">
    <cfRule type="cellIs" dxfId="168" priority="186" operator="equal">
      <formula>0</formula>
    </cfRule>
  </conditionalFormatting>
  <conditionalFormatting sqref="F103">
    <cfRule type="cellIs" dxfId="167" priority="185" operator="equal">
      <formula>0</formula>
    </cfRule>
  </conditionalFormatting>
  <conditionalFormatting sqref="E71:F71">
    <cfRule type="cellIs" dxfId="166" priority="183" operator="equal">
      <formula>0</formula>
    </cfRule>
  </conditionalFormatting>
  <conditionalFormatting sqref="M71:R71">
    <cfRule type="cellIs" dxfId="165" priority="182" operator="equal">
      <formula>0</formula>
    </cfRule>
  </conditionalFormatting>
  <conditionalFormatting sqref="T71">
    <cfRule type="cellIs" dxfId="164" priority="181" operator="equal">
      <formula>0</formula>
    </cfRule>
  </conditionalFormatting>
  <conditionalFormatting sqref="U71">
    <cfRule type="cellIs" dxfId="163" priority="180" operator="equal">
      <formula>0</formula>
    </cfRule>
  </conditionalFormatting>
  <conditionalFormatting sqref="H71:I71">
    <cfRule type="cellIs" dxfId="162" priority="179" operator="equal">
      <formula>0</formula>
    </cfRule>
  </conditionalFormatting>
  <conditionalFormatting sqref="S71">
    <cfRule type="cellIs" dxfId="161" priority="178" operator="equal">
      <formula>0</formula>
    </cfRule>
  </conditionalFormatting>
  <conditionalFormatting sqref="G71">
    <cfRule type="cellIs" dxfId="160" priority="177" operator="equal">
      <formula>0</formula>
    </cfRule>
  </conditionalFormatting>
  <conditionalFormatting sqref="E79:F80">
    <cfRule type="cellIs" dxfId="159" priority="176" operator="equal">
      <formula>0</formula>
    </cfRule>
  </conditionalFormatting>
  <conditionalFormatting sqref="M79:R80">
    <cfRule type="cellIs" dxfId="158" priority="175" operator="equal">
      <formula>0</formula>
    </cfRule>
  </conditionalFormatting>
  <conditionalFormatting sqref="T79:T80">
    <cfRule type="cellIs" dxfId="157" priority="174" operator="equal">
      <formula>0</formula>
    </cfRule>
  </conditionalFormatting>
  <conditionalFormatting sqref="U79:U80">
    <cfRule type="cellIs" dxfId="156" priority="173" operator="equal">
      <formula>0</formula>
    </cfRule>
  </conditionalFormatting>
  <conditionalFormatting sqref="H79:I80">
    <cfRule type="cellIs" dxfId="155" priority="172" operator="equal">
      <formula>0</formula>
    </cfRule>
  </conditionalFormatting>
  <conditionalFormatting sqref="S79:S80">
    <cfRule type="cellIs" dxfId="154" priority="171" operator="equal">
      <formula>0</formula>
    </cfRule>
  </conditionalFormatting>
  <conditionalFormatting sqref="G79:G80">
    <cfRule type="cellIs" dxfId="153" priority="170" operator="equal">
      <formula>0</formula>
    </cfRule>
  </conditionalFormatting>
  <conditionalFormatting sqref="E81:F81">
    <cfRule type="cellIs" dxfId="152" priority="169" operator="equal">
      <formula>0</formula>
    </cfRule>
  </conditionalFormatting>
  <conditionalFormatting sqref="M81:R81">
    <cfRule type="cellIs" dxfId="151" priority="168" operator="equal">
      <formula>0</formula>
    </cfRule>
  </conditionalFormatting>
  <conditionalFormatting sqref="T81">
    <cfRule type="cellIs" dxfId="150" priority="167" operator="equal">
      <formula>0</formula>
    </cfRule>
  </conditionalFormatting>
  <conditionalFormatting sqref="U81">
    <cfRule type="cellIs" dxfId="149" priority="166" operator="equal">
      <formula>0</formula>
    </cfRule>
  </conditionalFormatting>
  <conditionalFormatting sqref="H81:I81">
    <cfRule type="cellIs" dxfId="148" priority="165" operator="equal">
      <formula>0</formula>
    </cfRule>
  </conditionalFormatting>
  <conditionalFormatting sqref="S81">
    <cfRule type="cellIs" dxfId="147" priority="164" operator="equal">
      <formula>0</formula>
    </cfRule>
  </conditionalFormatting>
  <conditionalFormatting sqref="G81">
    <cfRule type="cellIs" dxfId="146" priority="163" operator="equal">
      <formula>0</formula>
    </cfRule>
  </conditionalFormatting>
  <conditionalFormatting sqref="L79">
    <cfRule type="cellIs" dxfId="145" priority="162" operator="equal">
      <formula>0</formula>
    </cfRule>
  </conditionalFormatting>
  <conditionalFormatting sqref="L81">
    <cfRule type="cellIs" dxfId="144" priority="161" operator="equal">
      <formula>0</formula>
    </cfRule>
  </conditionalFormatting>
  <conditionalFormatting sqref="L80">
    <cfRule type="cellIs" dxfId="143" priority="160" operator="equal">
      <formula>0</formula>
    </cfRule>
  </conditionalFormatting>
  <conditionalFormatting sqref="L71">
    <cfRule type="cellIs" dxfId="142" priority="159" operator="equal">
      <formula>0</formula>
    </cfRule>
  </conditionalFormatting>
  <conditionalFormatting sqref="V79">
    <cfRule type="cellIs" dxfId="141" priority="154" operator="equal">
      <formula>0</formula>
    </cfRule>
  </conditionalFormatting>
  <conditionalFormatting sqref="E137">
    <cfRule type="cellIs" dxfId="140" priority="153" operator="equal">
      <formula>0</formula>
    </cfRule>
  </conditionalFormatting>
  <conditionalFormatting sqref="M137:R137">
    <cfRule type="cellIs" dxfId="139" priority="152" operator="equal">
      <formula>0</formula>
    </cfRule>
  </conditionalFormatting>
  <conditionalFormatting sqref="T137">
    <cfRule type="cellIs" dxfId="138" priority="151" operator="equal">
      <formula>0</formula>
    </cfRule>
  </conditionalFormatting>
  <conditionalFormatting sqref="U137">
    <cfRule type="cellIs" dxfId="137" priority="150" operator="equal">
      <formula>0</formula>
    </cfRule>
  </conditionalFormatting>
  <conditionalFormatting sqref="H137:I137">
    <cfRule type="cellIs" dxfId="136" priority="149" operator="equal">
      <formula>0</formula>
    </cfRule>
  </conditionalFormatting>
  <conditionalFormatting sqref="S137">
    <cfRule type="cellIs" dxfId="135" priority="148" operator="equal">
      <formula>0</formula>
    </cfRule>
  </conditionalFormatting>
  <conditionalFormatting sqref="S139">
    <cfRule type="cellIs" dxfId="134" priority="142" operator="equal">
      <formula>0</formula>
    </cfRule>
  </conditionalFormatting>
  <conditionalFormatting sqref="E139">
    <cfRule type="cellIs" dxfId="133" priority="147" operator="equal">
      <formula>0</formula>
    </cfRule>
  </conditionalFormatting>
  <conditionalFormatting sqref="L139:R139">
    <cfRule type="cellIs" dxfId="132" priority="146" operator="equal">
      <formula>0</formula>
    </cfRule>
  </conditionalFormatting>
  <conditionalFormatting sqref="T139">
    <cfRule type="cellIs" dxfId="131" priority="145" operator="equal">
      <formula>0</formula>
    </cfRule>
  </conditionalFormatting>
  <conditionalFormatting sqref="U139">
    <cfRule type="cellIs" dxfId="130" priority="144" operator="equal">
      <formula>0</formula>
    </cfRule>
  </conditionalFormatting>
  <conditionalFormatting sqref="H139:I139">
    <cfRule type="cellIs" dxfId="129" priority="143" operator="equal">
      <formula>0</formula>
    </cfRule>
  </conditionalFormatting>
  <conditionalFormatting sqref="S138">
    <cfRule type="cellIs" dxfId="128" priority="136" operator="equal">
      <formula>0</formula>
    </cfRule>
  </conditionalFormatting>
  <conditionalFormatting sqref="E138">
    <cfRule type="cellIs" dxfId="127" priority="141" operator="equal">
      <formula>0</formula>
    </cfRule>
  </conditionalFormatting>
  <conditionalFormatting sqref="L138:R138">
    <cfRule type="cellIs" dxfId="126" priority="140" operator="equal">
      <formula>0</formula>
    </cfRule>
  </conditionalFormatting>
  <conditionalFormatting sqref="T138">
    <cfRule type="cellIs" dxfId="125" priority="139" operator="equal">
      <formula>0</formula>
    </cfRule>
  </conditionalFormatting>
  <conditionalFormatting sqref="U138">
    <cfRule type="cellIs" dxfId="124" priority="138" operator="equal">
      <formula>0</formula>
    </cfRule>
  </conditionalFormatting>
  <conditionalFormatting sqref="H138:I138">
    <cfRule type="cellIs" dxfId="123" priority="137" operator="equal">
      <formula>0</formula>
    </cfRule>
  </conditionalFormatting>
  <conditionalFormatting sqref="L137">
    <cfRule type="cellIs" dxfId="122" priority="134" operator="equal">
      <formula>0</formula>
    </cfRule>
  </conditionalFormatting>
  <conditionalFormatting sqref="D145:G145">
    <cfRule type="cellIs" dxfId="121" priority="133" operator="equal">
      <formula>0</formula>
    </cfRule>
  </conditionalFormatting>
  <conditionalFormatting sqref="N145:Q145">
    <cfRule type="cellIs" dxfId="120" priority="132" operator="equal">
      <formula>0</formula>
    </cfRule>
  </conditionalFormatting>
  <conditionalFormatting sqref="T145">
    <cfRule type="cellIs" dxfId="119" priority="131" operator="equal">
      <formula>0</formula>
    </cfRule>
  </conditionalFormatting>
  <conditionalFormatting sqref="U145">
    <cfRule type="cellIs" dxfId="118" priority="130" operator="equal">
      <formula>0</formula>
    </cfRule>
  </conditionalFormatting>
  <conditionalFormatting sqref="H145:I145">
    <cfRule type="cellIs" dxfId="117" priority="129" operator="equal">
      <formula>0</formula>
    </cfRule>
  </conditionalFormatting>
  <conditionalFormatting sqref="S145">
    <cfRule type="cellIs" dxfId="116" priority="128" operator="equal">
      <formula>0</formula>
    </cfRule>
  </conditionalFormatting>
  <conditionalFormatting sqref="R145">
    <cfRule type="cellIs" dxfId="115" priority="127" operator="equal">
      <formula>0</formula>
    </cfRule>
  </conditionalFormatting>
  <conditionalFormatting sqref="L145:M145">
    <cfRule type="cellIs" dxfId="114" priority="125" operator="equal">
      <formula>0</formula>
    </cfRule>
  </conditionalFormatting>
  <conditionalFormatting sqref="E75:F75">
    <cfRule type="cellIs" dxfId="113" priority="124" operator="equal">
      <formula>0</formula>
    </cfRule>
  </conditionalFormatting>
  <conditionalFormatting sqref="M75:R75">
    <cfRule type="cellIs" dxfId="112" priority="123" operator="equal">
      <formula>0</formula>
    </cfRule>
  </conditionalFormatting>
  <conditionalFormatting sqref="T75">
    <cfRule type="cellIs" dxfId="111" priority="122" operator="equal">
      <formula>0</formula>
    </cfRule>
  </conditionalFormatting>
  <conditionalFormatting sqref="U75">
    <cfRule type="cellIs" dxfId="110" priority="121" operator="equal">
      <formula>0</formula>
    </cfRule>
  </conditionalFormatting>
  <conditionalFormatting sqref="H75:I75">
    <cfRule type="cellIs" dxfId="109" priority="120" operator="equal">
      <formula>0</formula>
    </cfRule>
  </conditionalFormatting>
  <conditionalFormatting sqref="S75">
    <cfRule type="cellIs" dxfId="108" priority="119" operator="equal">
      <formula>0</formula>
    </cfRule>
  </conditionalFormatting>
  <conditionalFormatting sqref="G75">
    <cfRule type="cellIs" dxfId="107" priority="118" operator="equal">
      <formula>0</formula>
    </cfRule>
  </conditionalFormatting>
  <conditionalFormatting sqref="E76:F77">
    <cfRule type="cellIs" dxfId="106" priority="117" operator="equal">
      <formula>0</formula>
    </cfRule>
  </conditionalFormatting>
  <conditionalFormatting sqref="M76:R77">
    <cfRule type="cellIs" dxfId="105" priority="116" operator="equal">
      <formula>0</formula>
    </cfRule>
  </conditionalFormatting>
  <conditionalFormatting sqref="T76:T77">
    <cfRule type="cellIs" dxfId="104" priority="115" operator="equal">
      <formula>0</formula>
    </cfRule>
  </conditionalFormatting>
  <conditionalFormatting sqref="U76:U77">
    <cfRule type="cellIs" dxfId="103" priority="114" operator="equal">
      <formula>0</formula>
    </cfRule>
  </conditionalFormatting>
  <conditionalFormatting sqref="H76:I77">
    <cfRule type="cellIs" dxfId="102" priority="113" operator="equal">
      <formula>0</formula>
    </cfRule>
  </conditionalFormatting>
  <conditionalFormatting sqref="S76:S77">
    <cfRule type="cellIs" dxfId="101" priority="112" operator="equal">
      <formula>0</formula>
    </cfRule>
  </conditionalFormatting>
  <conditionalFormatting sqref="G76:G77">
    <cfRule type="cellIs" dxfId="100" priority="111" operator="equal">
      <formula>0</formula>
    </cfRule>
  </conditionalFormatting>
  <conditionalFormatting sqref="E78:F78">
    <cfRule type="cellIs" dxfId="99" priority="110" operator="equal">
      <formula>0</formula>
    </cfRule>
  </conditionalFormatting>
  <conditionalFormatting sqref="M78:R78">
    <cfRule type="cellIs" dxfId="98" priority="109" operator="equal">
      <formula>0</formula>
    </cfRule>
  </conditionalFormatting>
  <conditionalFormatting sqref="T78">
    <cfRule type="cellIs" dxfId="97" priority="108" operator="equal">
      <formula>0</formula>
    </cfRule>
  </conditionalFormatting>
  <conditionalFormatting sqref="U78">
    <cfRule type="cellIs" dxfId="96" priority="107" operator="equal">
      <formula>0</formula>
    </cfRule>
  </conditionalFormatting>
  <conditionalFormatting sqref="H78:I78">
    <cfRule type="cellIs" dxfId="95" priority="106" operator="equal">
      <formula>0</formula>
    </cfRule>
  </conditionalFormatting>
  <conditionalFormatting sqref="S78">
    <cfRule type="cellIs" dxfId="94" priority="105" operator="equal">
      <formula>0</formula>
    </cfRule>
  </conditionalFormatting>
  <conditionalFormatting sqref="G78">
    <cfRule type="cellIs" dxfId="93" priority="104" operator="equal">
      <formula>0</formula>
    </cfRule>
  </conditionalFormatting>
  <conditionalFormatting sqref="L76">
    <cfRule type="cellIs" dxfId="92" priority="103" operator="equal">
      <formula>0</formula>
    </cfRule>
  </conditionalFormatting>
  <conditionalFormatting sqref="L78">
    <cfRule type="cellIs" dxfId="91" priority="102" operator="equal">
      <formula>0</formula>
    </cfRule>
  </conditionalFormatting>
  <conditionalFormatting sqref="L77">
    <cfRule type="cellIs" dxfId="90" priority="101" operator="equal">
      <formula>0</formula>
    </cfRule>
  </conditionalFormatting>
  <conditionalFormatting sqref="L75">
    <cfRule type="cellIs" dxfId="89" priority="100" operator="equal">
      <formula>0</formula>
    </cfRule>
  </conditionalFormatting>
  <conditionalFormatting sqref="V76">
    <cfRule type="cellIs" dxfId="88" priority="95" operator="equal">
      <formula>0</formula>
    </cfRule>
  </conditionalFormatting>
  <conditionalFormatting sqref="E72:F73">
    <cfRule type="cellIs" dxfId="87" priority="94" operator="equal">
      <formula>0</formula>
    </cfRule>
  </conditionalFormatting>
  <conditionalFormatting sqref="M72:R73">
    <cfRule type="cellIs" dxfId="86" priority="93" operator="equal">
      <formula>0</formula>
    </cfRule>
  </conditionalFormatting>
  <conditionalFormatting sqref="T72:T73">
    <cfRule type="cellIs" dxfId="85" priority="92" operator="equal">
      <formula>0</formula>
    </cfRule>
  </conditionalFormatting>
  <conditionalFormatting sqref="U72:U73">
    <cfRule type="cellIs" dxfId="84" priority="91" operator="equal">
      <formula>0</formula>
    </cfRule>
  </conditionalFormatting>
  <conditionalFormatting sqref="H72:I73">
    <cfRule type="cellIs" dxfId="83" priority="90" operator="equal">
      <formula>0</formula>
    </cfRule>
  </conditionalFormatting>
  <conditionalFormatting sqref="S72:S73">
    <cfRule type="cellIs" dxfId="82" priority="89" operator="equal">
      <formula>0</formula>
    </cfRule>
  </conditionalFormatting>
  <conditionalFormatting sqref="G72:G73">
    <cfRule type="cellIs" dxfId="81" priority="88" operator="equal">
      <formula>0</formula>
    </cfRule>
  </conditionalFormatting>
  <conditionalFormatting sqref="E74:F74">
    <cfRule type="cellIs" dxfId="80" priority="87" operator="equal">
      <formula>0</formula>
    </cfRule>
  </conditionalFormatting>
  <conditionalFormatting sqref="M74:R74">
    <cfRule type="cellIs" dxfId="79" priority="86" operator="equal">
      <formula>0</formula>
    </cfRule>
  </conditionalFormatting>
  <conditionalFormatting sqref="T74">
    <cfRule type="cellIs" dxfId="78" priority="85" operator="equal">
      <formula>0</formula>
    </cfRule>
  </conditionalFormatting>
  <conditionalFormatting sqref="U74">
    <cfRule type="cellIs" dxfId="77" priority="84" operator="equal">
      <formula>0</formula>
    </cfRule>
  </conditionalFormatting>
  <conditionalFormatting sqref="H74:I74">
    <cfRule type="cellIs" dxfId="76" priority="83" operator="equal">
      <formula>0</formula>
    </cfRule>
  </conditionalFormatting>
  <conditionalFormatting sqref="S74">
    <cfRule type="cellIs" dxfId="75" priority="82" operator="equal">
      <formula>0</formula>
    </cfRule>
  </conditionalFormatting>
  <conditionalFormatting sqref="G74">
    <cfRule type="cellIs" dxfId="74" priority="81" operator="equal">
      <formula>0</formula>
    </cfRule>
  </conditionalFormatting>
  <conditionalFormatting sqref="L72">
    <cfRule type="cellIs" dxfId="73" priority="80" operator="equal">
      <formula>0</formula>
    </cfRule>
  </conditionalFormatting>
  <conditionalFormatting sqref="L74">
    <cfRule type="cellIs" dxfId="72" priority="79" operator="equal">
      <formula>0</formula>
    </cfRule>
  </conditionalFormatting>
  <conditionalFormatting sqref="L73">
    <cfRule type="cellIs" dxfId="71" priority="78" operator="equal">
      <formula>0</formula>
    </cfRule>
  </conditionalFormatting>
  <conditionalFormatting sqref="V72">
    <cfRule type="cellIs" dxfId="70" priority="74" operator="equal">
      <formula>0</formula>
    </cfRule>
  </conditionalFormatting>
  <conditionalFormatting sqref="T94">
    <cfRule type="cellIs" dxfId="69" priority="71" operator="equal">
      <formula>0</formula>
    </cfRule>
  </conditionalFormatting>
  <conditionalFormatting sqref="U94">
    <cfRule type="cellIs" dxfId="68" priority="70" operator="equal">
      <formula>0</formula>
    </cfRule>
  </conditionalFormatting>
  <conditionalFormatting sqref="H94:I94">
    <cfRule type="cellIs" dxfId="67" priority="69" operator="equal">
      <formula>0</formula>
    </cfRule>
  </conditionalFormatting>
  <conditionalFormatting sqref="S94">
    <cfRule type="cellIs" dxfId="66" priority="68" operator="equal">
      <formula>0</formula>
    </cfRule>
  </conditionalFormatting>
  <conditionalFormatting sqref="G94">
    <cfRule type="cellIs" dxfId="65" priority="67" operator="equal">
      <formula>0</formula>
    </cfRule>
  </conditionalFormatting>
  <conditionalFormatting sqref="G93">
    <cfRule type="cellIs" dxfId="64" priority="60" operator="equal">
      <formula>0</formula>
    </cfRule>
  </conditionalFormatting>
  <conditionalFormatting sqref="E93:F93">
    <cfRule type="cellIs" dxfId="63" priority="66" operator="equal">
      <formula>0</formula>
    </cfRule>
  </conditionalFormatting>
  <conditionalFormatting sqref="E94:F94">
    <cfRule type="cellIs" dxfId="62" priority="73" operator="equal">
      <formula>0</formula>
    </cfRule>
  </conditionalFormatting>
  <conditionalFormatting sqref="U93">
    <cfRule type="cellIs" dxfId="61" priority="63" operator="equal">
      <formula>0</formula>
    </cfRule>
  </conditionalFormatting>
  <conditionalFormatting sqref="H93:I93">
    <cfRule type="cellIs" dxfId="60" priority="62" operator="equal">
      <formula>0</formula>
    </cfRule>
  </conditionalFormatting>
  <conditionalFormatting sqref="S93">
    <cfRule type="cellIs" dxfId="59" priority="61" operator="equal">
      <formula>0</formula>
    </cfRule>
  </conditionalFormatting>
  <conditionalFormatting sqref="L94:R94">
    <cfRule type="cellIs" dxfId="58" priority="72" operator="equal">
      <formula>0</formula>
    </cfRule>
  </conditionalFormatting>
  <conditionalFormatting sqref="L93:R93">
    <cfRule type="cellIs" dxfId="57" priority="65" operator="equal">
      <formula>0</formula>
    </cfRule>
  </conditionalFormatting>
  <conditionalFormatting sqref="T93">
    <cfRule type="cellIs" dxfId="56" priority="64" operator="equal">
      <formula>0</formula>
    </cfRule>
  </conditionalFormatting>
  <conditionalFormatting sqref="G104:U104">
    <cfRule type="cellIs" dxfId="55" priority="59" operator="equal">
      <formula>0</formula>
    </cfRule>
  </conditionalFormatting>
  <conditionalFormatting sqref="V104">
    <cfRule type="cellIs" dxfId="54" priority="58" operator="equal">
      <formula>0</formula>
    </cfRule>
  </conditionalFormatting>
  <conditionalFormatting sqref="E104">
    <cfRule type="cellIs" dxfId="53" priority="57" operator="equal">
      <formula>0</formula>
    </cfRule>
  </conditionalFormatting>
  <conditionalFormatting sqref="F104">
    <cfRule type="cellIs" dxfId="52" priority="56" operator="equal">
      <formula>0</formula>
    </cfRule>
  </conditionalFormatting>
  <conditionalFormatting sqref="S133">
    <cfRule type="cellIs" dxfId="51" priority="49" operator="equal">
      <formula>0</formula>
    </cfRule>
  </conditionalFormatting>
  <conditionalFormatting sqref="E133:G133 F134:G139">
    <cfRule type="cellIs" dxfId="50" priority="54" operator="equal">
      <formula>0</formula>
    </cfRule>
  </conditionalFormatting>
  <conditionalFormatting sqref="L133:R133">
    <cfRule type="cellIs" dxfId="49" priority="53" operator="equal">
      <formula>0</formula>
    </cfRule>
  </conditionalFormatting>
  <conditionalFormatting sqref="T133">
    <cfRule type="cellIs" dxfId="48" priority="52" operator="equal">
      <formula>0</formula>
    </cfRule>
  </conditionalFormatting>
  <conditionalFormatting sqref="U133">
    <cfRule type="cellIs" dxfId="47" priority="51" operator="equal">
      <formula>0</formula>
    </cfRule>
  </conditionalFormatting>
  <conditionalFormatting sqref="H133:I133">
    <cfRule type="cellIs" dxfId="46" priority="50" operator="equal">
      <formula>0</formula>
    </cfRule>
  </conditionalFormatting>
  <conditionalFormatting sqref="S132">
    <cfRule type="cellIs" dxfId="45" priority="43" operator="equal">
      <formula>0</formula>
    </cfRule>
  </conditionalFormatting>
  <conditionalFormatting sqref="E132:G132">
    <cfRule type="cellIs" dxfId="44" priority="48" operator="equal">
      <formula>0</formula>
    </cfRule>
  </conditionalFormatting>
  <conditionalFormatting sqref="L132:R132">
    <cfRule type="cellIs" dxfId="43" priority="47" operator="equal">
      <formula>0</formula>
    </cfRule>
  </conditionalFormatting>
  <conditionalFormatting sqref="T132">
    <cfRule type="cellIs" dxfId="42" priority="46" operator="equal">
      <formula>0</formula>
    </cfRule>
  </conditionalFormatting>
  <conditionalFormatting sqref="U132">
    <cfRule type="cellIs" dxfId="41" priority="45" operator="equal">
      <formula>0</formula>
    </cfRule>
  </conditionalFormatting>
  <conditionalFormatting sqref="H132:I132">
    <cfRule type="cellIs" dxfId="40" priority="44" operator="equal">
      <formula>0</formula>
    </cfRule>
  </conditionalFormatting>
  <conditionalFormatting sqref="E134">
    <cfRule type="cellIs" dxfId="39" priority="41" operator="equal">
      <formula>0</formula>
    </cfRule>
  </conditionalFormatting>
  <conditionalFormatting sqref="M134:R134">
    <cfRule type="cellIs" dxfId="38" priority="40" operator="equal">
      <formula>0</formula>
    </cfRule>
  </conditionalFormatting>
  <conditionalFormatting sqref="T134">
    <cfRule type="cellIs" dxfId="37" priority="39" operator="equal">
      <formula>0</formula>
    </cfRule>
  </conditionalFormatting>
  <conditionalFormatting sqref="U134">
    <cfRule type="cellIs" dxfId="36" priority="38" operator="equal">
      <formula>0</formula>
    </cfRule>
  </conditionalFormatting>
  <conditionalFormatting sqref="H134:I134">
    <cfRule type="cellIs" dxfId="35" priority="37" operator="equal">
      <formula>0</formula>
    </cfRule>
  </conditionalFormatting>
  <conditionalFormatting sqref="S134">
    <cfRule type="cellIs" dxfId="34" priority="36" operator="equal">
      <formula>0</formula>
    </cfRule>
  </conditionalFormatting>
  <conditionalFormatting sqref="L134">
    <cfRule type="cellIs" dxfId="33" priority="35" operator="equal">
      <formula>0</formula>
    </cfRule>
  </conditionalFormatting>
  <conditionalFormatting sqref="D146:G146">
    <cfRule type="cellIs" dxfId="32" priority="34" operator="equal">
      <formula>0</formula>
    </cfRule>
  </conditionalFormatting>
  <conditionalFormatting sqref="N146:Q146">
    <cfRule type="cellIs" dxfId="31" priority="33" operator="equal">
      <formula>0</formula>
    </cfRule>
  </conditionalFormatting>
  <conditionalFormatting sqref="T146">
    <cfRule type="cellIs" dxfId="30" priority="32" operator="equal">
      <formula>0</formula>
    </cfRule>
  </conditionalFormatting>
  <conditionalFormatting sqref="U146">
    <cfRule type="cellIs" dxfId="29" priority="31" operator="equal">
      <formula>0</formula>
    </cfRule>
  </conditionalFormatting>
  <conditionalFormatting sqref="H146:I146">
    <cfRule type="cellIs" dxfId="28" priority="30" operator="equal">
      <formula>0</formula>
    </cfRule>
  </conditionalFormatting>
  <conditionalFormatting sqref="S146">
    <cfRule type="cellIs" dxfId="27" priority="29" operator="equal">
      <formula>0</formula>
    </cfRule>
  </conditionalFormatting>
  <conditionalFormatting sqref="R146">
    <cfRule type="cellIs" dxfId="26" priority="28" operator="equal">
      <formula>0</formula>
    </cfRule>
  </conditionalFormatting>
  <conditionalFormatting sqref="L146:M146">
    <cfRule type="cellIs" dxfId="25" priority="26" operator="equal">
      <formula>0</formula>
    </cfRule>
  </conditionalFormatting>
  <conditionalFormatting sqref="D66:D67">
    <cfRule type="cellIs" dxfId="24" priority="25" operator="equal">
      <formula>0</formula>
    </cfRule>
  </conditionalFormatting>
  <conditionalFormatting sqref="D68:D69">
    <cfRule type="cellIs" dxfId="23" priority="24" operator="equal">
      <formula>0</formula>
    </cfRule>
  </conditionalFormatting>
  <conditionalFormatting sqref="D70 D82">
    <cfRule type="cellIs" dxfId="22" priority="23" operator="equal">
      <formula>0</formula>
    </cfRule>
  </conditionalFormatting>
  <conditionalFormatting sqref="D83:D84">
    <cfRule type="cellIs" dxfId="21" priority="22" operator="equal">
      <formula>0</formula>
    </cfRule>
  </conditionalFormatting>
  <conditionalFormatting sqref="D85">
    <cfRule type="cellIs" dxfId="20" priority="21" operator="equal">
      <formula>0</formula>
    </cfRule>
  </conditionalFormatting>
  <conditionalFormatting sqref="D71">
    <cfRule type="cellIs" dxfId="19" priority="20" operator="equal">
      <formula>0</formula>
    </cfRule>
  </conditionalFormatting>
  <conditionalFormatting sqref="D79:D80">
    <cfRule type="cellIs" dxfId="18" priority="19" operator="equal">
      <formula>0</formula>
    </cfRule>
  </conditionalFormatting>
  <conditionalFormatting sqref="D81">
    <cfRule type="cellIs" dxfId="17" priority="18" operator="equal">
      <formula>0</formula>
    </cfRule>
  </conditionalFormatting>
  <conditionalFormatting sqref="D75">
    <cfRule type="cellIs" dxfId="16" priority="17" operator="equal">
      <formula>0</formula>
    </cfRule>
  </conditionalFormatting>
  <conditionalFormatting sqref="D76:D77">
    <cfRule type="cellIs" dxfId="15" priority="16" operator="equal">
      <formula>0</formula>
    </cfRule>
  </conditionalFormatting>
  <conditionalFormatting sqref="D78">
    <cfRule type="cellIs" dxfId="14" priority="15" operator="equal">
      <formula>0</formula>
    </cfRule>
  </conditionalFormatting>
  <conditionalFormatting sqref="D72:D73">
    <cfRule type="cellIs" dxfId="13" priority="14" operator="equal">
      <formula>0</formula>
    </cfRule>
  </conditionalFormatting>
  <conditionalFormatting sqref="D74">
    <cfRule type="cellIs" dxfId="12" priority="13" operator="equal">
      <formula>0</formula>
    </cfRule>
  </conditionalFormatting>
  <conditionalFormatting sqref="D91">
    <cfRule type="cellIs" dxfId="11" priority="12" operator="equal">
      <formula>0</formula>
    </cfRule>
  </conditionalFormatting>
  <conditionalFormatting sqref="D97">
    <cfRule type="cellIs" dxfId="10" priority="10" operator="equal">
      <formula>0</formula>
    </cfRule>
  </conditionalFormatting>
  <conditionalFormatting sqref="D95">
    <cfRule type="cellIs" dxfId="9" priority="8" operator="equal">
      <formula>0</formula>
    </cfRule>
  </conditionalFormatting>
  <conditionalFormatting sqref="D96">
    <cfRule type="cellIs" dxfId="8" priority="11" operator="equal">
      <formula>0</formula>
    </cfRule>
  </conditionalFormatting>
  <conditionalFormatting sqref="D92">
    <cfRule type="cellIs" dxfId="7" priority="9" operator="equal">
      <formula>0</formula>
    </cfRule>
  </conditionalFormatting>
  <conditionalFormatting sqref="D93">
    <cfRule type="cellIs" dxfId="6" priority="6" operator="equal">
      <formula>0</formula>
    </cfRule>
  </conditionalFormatting>
  <conditionalFormatting sqref="D94">
    <cfRule type="cellIs" dxfId="5" priority="7" operator="equal">
      <formula>0</formula>
    </cfRule>
  </conditionalFormatting>
  <conditionalFormatting sqref="D103">
    <cfRule type="cellIs" dxfId="4" priority="5" operator="equal">
      <formula>0</formula>
    </cfRule>
  </conditionalFormatting>
  <conditionalFormatting sqref="D104">
    <cfRule type="cellIs" dxfId="3" priority="4" operator="equal">
      <formula>0</formula>
    </cfRule>
  </conditionalFormatting>
  <conditionalFormatting sqref="D131">
    <cfRule type="cellIs" dxfId="2" priority="3" operator="equal">
      <formula>0</formula>
    </cfRule>
  </conditionalFormatting>
  <conditionalFormatting sqref="D133:D139">
    <cfRule type="cellIs" dxfId="1" priority="2" operator="equal">
      <formula>0</formula>
    </cfRule>
  </conditionalFormatting>
  <conditionalFormatting sqref="D132">
    <cfRule type="cellIs" dxfId="0" priority="1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43" fitToHeight="0" orientation="landscape" r:id="rId1"/>
  <ignoredErrors>
    <ignoredError sqref="D33:Q33 R102 D130:R130 H131:I131 N131:R131 D102:Q102" formulaRange="1"/>
    <ignoredError sqref="A19:A28" numberStoredAsText="1"/>
    <ignoredError sqref="A29:A67 A86:A90 A147:A148 A105:A131 A140:A144 A98:A103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№12</dc:title>
  <dc:creator/>
  <cp:keywords>Готова</cp:keywords>
  <cp:lastModifiedBy/>
  <dcterms:created xsi:type="dcterms:W3CDTF">2015-06-05T18:19:34Z</dcterms:created>
  <dcterms:modified xsi:type="dcterms:W3CDTF">2022-04-29T11:29:24Z</dcterms:modified>
</cp:coreProperties>
</file>